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 codeName="{4470D2CD-2249-CD33-4A35-6F278624656F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P:\Children's Social Care\2. LA Benchmarking\2. Children's Social Care\3. CSC Workforce Benchmarking\2020\"/>
    </mc:Choice>
  </mc:AlternateContent>
  <xr:revisionPtr revIDLastSave="0" documentId="13_ncr:1_{2520D3EA-5305-4B2E-9B45-355536DC1BB3}" xr6:coauthVersionLast="45" xr6:coauthVersionMax="45" xr10:uidLastSave="{00000000-0000-0000-0000-000000000000}"/>
  <bookViews>
    <workbookView showHorizontalScroll="0" showVerticalScroll="0" showSheetTabs="0" xWindow="-120" yWindow="-120" windowWidth="29040" windowHeight="15840" tabRatio="850" firstSheet="1" activeTab="1" xr2:uid="{00000000-000D-0000-FFFF-FFFF00000000}"/>
  </bookViews>
  <sheets>
    <sheet name="BM_List" sheetId="79" state="hidden" r:id="rId1"/>
    <sheet name="Frontpage" sheetId="29" r:id="rId2"/>
    <sheet name="Home" sheetId="43" r:id="rId3"/>
    <sheet name="Vacancies" sheetId="49" r:id="rId4"/>
    <sheet name="Turnover" sheetId="62" r:id="rId5"/>
    <sheet name="Agency" sheetId="63" r:id="rId6"/>
    <sheet name="Absence" sheetId="73" r:id="rId7"/>
  </sheets>
  <definedNames>
    <definedName name="BM_List">BM_List!$A$1:$A$25</definedName>
    <definedName name="LY_absence_rate_fte">#REF!</definedName>
    <definedName name="LY_agency_cover_fte">#REF!</definedName>
    <definedName name="LY_agency_cover_headcount">#REF!</definedName>
    <definedName name="LY_agency_cover_rate_fte">#REF!</definedName>
    <definedName name="LY_agency_cover_rate_headcount">#REF!</definedName>
    <definedName name="LY_agency_fte">#REF!</definedName>
    <definedName name="LY_agency_headcount">#REF!</definedName>
    <definedName name="LY_agency_worker_rate_fte">#REF!</definedName>
    <definedName name="LY_agency_worker_rate_headcount">#REF!</definedName>
    <definedName name="LY_case_holders_fte">#REF!</definedName>
    <definedName name="LY_caseload_fte">#REF!</definedName>
    <definedName name="LY_cases">#REF!</definedName>
    <definedName name="LY_country_code">#REF!</definedName>
    <definedName name="LY_country_name">#REF!</definedName>
    <definedName name="LY_geographic_level">#REF!</definedName>
    <definedName name="LY_la_name">#REF!</definedName>
    <definedName name="LY_leaver_fte">#REF!</definedName>
    <definedName name="LY_leaver_headcount">#REF!</definedName>
    <definedName name="LY_new_la_code">#REF!</definedName>
    <definedName name="LY_number_of_starters_fte">#REF!</definedName>
    <definedName name="LY_number_of_starters_headcount">#REF!</definedName>
    <definedName name="LY_old_la_code">#REF!</definedName>
    <definedName name="LY_region_code">#REF!</definedName>
    <definedName name="LY_region_name">#REF!</definedName>
    <definedName name="LY_social_worker_fte">#REF!</definedName>
    <definedName name="LY_social_worker_headcount">#REF!</definedName>
    <definedName name="LY_time_identifier">#REF!</definedName>
    <definedName name="LY_time_period">#REF!</definedName>
    <definedName name="LY_turnover_fte">#REF!</definedName>
    <definedName name="LY_turnover_headcount">#REF!</definedName>
    <definedName name="LY_vacancy_agency_cover_rate_fte">#REF!</definedName>
    <definedName name="LY_vacancy_fte">#REF!</definedName>
    <definedName name="LY_vacancy_rate_fte">#REF!</definedName>
    <definedName name="LY_working_days_lost_fte">#REF!</definedName>
    <definedName name="_xlnm.Print_Area" localSheetId="6">Absence!$A$1:$Q$67</definedName>
    <definedName name="_xlnm.Print_Area" localSheetId="5">Agency!$A$1:$R$134</definedName>
    <definedName name="_xlnm.Print_Area" localSheetId="1">Frontpage!$A$1:$K$40</definedName>
    <definedName name="_xlnm.Print_Area" localSheetId="2">Home!$A$1:$H$52</definedName>
    <definedName name="_xlnm.Print_Area" localSheetId="4">Turnover!$A$1:$R$133</definedName>
    <definedName name="_xlnm.Print_Area" localSheetId="3">Vacancies!$A$1:$Q$66</definedName>
    <definedName name="TY_absence_rate_fte">#REF!</definedName>
    <definedName name="TY_agency_cover_fte">#REF!</definedName>
    <definedName name="TY_agency_cover_headcount">#REF!</definedName>
    <definedName name="TY_agency_cover_rate_fte">#REF!</definedName>
    <definedName name="TY_agency_cover_rate_headcount">#REF!</definedName>
    <definedName name="TY_agency_fte">#REF!</definedName>
    <definedName name="TY_agency_headcount">#REF!</definedName>
    <definedName name="TY_agency_worker_rate_fte">#REF!</definedName>
    <definedName name="TY_agency_worker_rate_headcount">#REF!</definedName>
    <definedName name="TY_case_holders_fte">#REF!</definedName>
    <definedName name="TY_caseload_fte">#REF!</definedName>
    <definedName name="TY_cases">#REF!</definedName>
    <definedName name="TY_country_code">#REF!</definedName>
    <definedName name="TY_country_name">#REF!</definedName>
    <definedName name="TY_geographic_level">#REF!</definedName>
    <definedName name="TY_la_name">#REF!</definedName>
    <definedName name="TY_leaver_fte">#REF!</definedName>
    <definedName name="TY_leaver_headcount">#REF!</definedName>
    <definedName name="TY_new_la_code">#REF!</definedName>
    <definedName name="TY_number_of_starters_FTE">#REF!</definedName>
    <definedName name="TY_number_of_starters_headcount">#REF!</definedName>
    <definedName name="TY_old_la_code">#REF!</definedName>
    <definedName name="TY_region_code">#REF!</definedName>
    <definedName name="TY_region_name">#REF!</definedName>
    <definedName name="TY_social_worker_fte">#REF!</definedName>
    <definedName name="TY_social_worker_headcount">#REF!</definedName>
    <definedName name="TY_time_identifier">#REF!</definedName>
    <definedName name="TY_time_period">#REF!</definedName>
    <definedName name="TY_turnover_fte">#REF!</definedName>
    <definedName name="TY_turnover_headcount">#REF!</definedName>
    <definedName name="TY_vacancy_agency_cover_rate_fte">#REF!</definedName>
    <definedName name="TY_vacancy_fte">#REF!</definedName>
    <definedName name="TY_vacancy_rate_fte">#REF!</definedName>
    <definedName name="TY_working_days_lost_fte">#REF!</definedName>
    <definedName name="YBL_absence_rate_fte">#REF!</definedName>
    <definedName name="YBL_agency_cover_fte">#REF!</definedName>
    <definedName name="YBL_agency_cover_headcount">#REF!</definedName>
    <definedName name="YBL_agency_cover_rate_fte">#REF!</definedName>
    <definedName name="YBL_agency_cover_rate_headcount">#REF!</definedName>
    <definedName name="YBL_agency_fte">#REF!</definedName>
    <definedName name="YBL_agency_headcount">#REF!</definedName>
    <definedName name="YBL_agency_worker_rate_fte">#REF!</definedName>
    <definedName name="YBL_agency_worker_rate_headcount">#REF!</definedName>
    <definedName name="YBL_case_holders_fte">#REF!</definedName>
    <definedName name="YBL_caseload_fte">#REF!</definedName>
    <definedName name="YBL_cases">#REF!</definedName>
    <definedName name="YBL_country_code">#REF!</definedName>
    <definedName name="YBL_country_name">#REF!</definedName>
    <definedName name="YBL_geographic_level">#REF!</definedName>
    <definedName name="YBL_la_name">#REF!</definedName>
    <definedName name="YBL_leaver_fte">#REF!</definedName>
    <definedName name="YBL_leaver_headcount">#REF!</definedName>
    <definedName name="YBL_new_la_code">#REF!</definedName>
    <definedName name="YBL_number_of_starters_fte">#REF!</definedName>
    <definedName name="YBL_number_of_starters_headcount">#REF!</definedName>
    <definedName name="YBL_old_la_code">#REF!</definedName>
    <definedName name="YBL_region_code">#REF!</definedName>
    <definedName name="YBL_region_name">#REF!</definedName>
    <definedName name="YBL_social_worker_fte">#REF!</definedName>
    <definedName name="YBL_social_worker_headcount">#REF!</definedName>
    <definedName name="YBL_time_identifier">#REF!</definedName>
    <definedName name="YBL_time_period">#REF!</definedName>
    <definedName name="YBL_turnover_fte">#REF!</definedName>
    <definedName name="YBL_turnover_headcount">#REF!</definedName>
    <definedName name="YBL_vacancy_agency_cover_rate_fte">#REF!</definedName>
    <definedName name="YBL_vacancy_fte">#REF!</definedName>
    <definedName name="YBL_vacancy_rate_fte">#REF!</definedName>
    <definedName name="YBL_working_days_lost_f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3" l="1"/>
  <c r="C9" i="73"/>
  <c r="C10" i="73"/>
  <c r="C11" i="73"/>
  <c r="C12" i="73"/>
  <c r="C13" i="73"/>
  <c r="F13" i="73" s="1"/>
  <c r="C14" i="73"/>
  <c r="C15" i="73"/>
  <c r="F15" i="73" s="1"/>
  <c r="C16" i="73"/>
  <c r="C17" i="73"/>
  <c r="F17" i="73" s="1"/>
  <c r="C18" i="73"/>
  <c r="F18" i="73" s="1"/>
  <c r="C19" i="73"/>
  <c r="C20" i="73"/>
  <c r="C21" i="73"/>
  <c r="C22" i="73"/>
  <c r="C23" i="73"/>
  <c r="C24" i="73"/>
  <c r="C25" i="73"/>
  <c r="C26" i="73"/>
  <c r="F26" i="73" s="1"/>
  <c r="C27" i="73"/>
  <c r="C28" i="73"/>
  <c r="C29" i="73"/>
  <c r="F29" i="73" s="1"/>
  <c r="C30" i="73"/>
  <c r="C31" i="7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40" i="63"/>
  <c r="H130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07" i="63"/>
  <c r="F16" i="73"/>
  <c r="F24" i="73"/>
  <c r="F11" i="73"/>
  <c r="F12" i="73"/>
  <c r="F9" i="73"/>
  <c r="F10" i="73"/>
  <c r="F8" i="73"/>
  <c r="F14" i="73"/>
  <c r="F19" i="73"/>
  <c r="F20" i="73"/>
  <c r="F21" i="73"/>
  <c r="F22" i="73"/>
  <c r="F23" i="73"/>
  <c r="F25" i="73"/>
  <c r="F27" i="73"/>
  <c r="F28" i="73"/>
  <c r="F30" i="73"/>
  <c r="F31" i="73"/>
  <c r="H40" i="49"/>
  <c r="H41" i="49"/>
  <c r="H42" i="49"/>
  <c r="H43" i="49"/>
  <c r="H44" i="49"/>
  <c r="H45" i="49"/>
  <c r="H46" i="49"/>
  <c r="H47" i="49"/>
  <c r="H48" i="49"/>
  <c r="H49" i="49"/>
  <c r="H50" i="49"/>
  <c r="H51" i="49"/>
  <c r="H52" i="49"/>
  <c r="H53" i="49"/>
  <c r="H54" i="49"/>
  <c r="H55" i="49"/>
  <c r="H56" i="49"/>
  <c r="H57" i="49"/>
  <c r="H58" i="49"/>
  <c r="H59" i="49"/>
  <c r="H60" i="49"/>
  <c r="H61" i="49"/>
  <c r="H62" i="49"/>
  <c r="H39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9" i="49"/>
  <c r="F10" i="49"/>
  <c r="F8" i="49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40" i="62"/>
  <c r="G31" i="62"/>
  <c r="H107" i="62"/>
  <c r="H108" i="62"/>
  <c r="H109" i="62"/>
  <c r="H110" i="62"/>
  <c r="H111" i="62"/>
  <c r="H112" i="62"/>
  <c r="H113" i="62"/>
  <c r="H114" i="62"/>
  <c r="H115" i="62"/>
  <c r="H116" i="62"/>
  <c r="H117" i="62"/>
  <c r="H118" i="62"/>
  <c r="H119" i="62"/>
  <c r="H120" i="62"/>
  <c r="H121" i="62"/>
  <c r="H122" i="62"/>
  <c r="H123" i="62"/>
  <c r="H124" i="62"/>
  <c r="H125" i="62"/>
  <c r="H126" i="62"/>
  <c r="H127" i="62"/>
  <c r="H128" i="62"/>
  <c r="H129" i="62"/>
  <c r="H106" i="62"/>
  <c r="G8" i="62" l="1"/>
  <c r="G9" i="62"/>
  <c r="G10" i="62"/>
  <c r="G11" i="62"/>
  <c r="G12" i="62"/>
  <c r="G13" i="62"/>
  <c r="G14" i="62"/>
  <c r="G15" i="62"/>
  <c r="G16" i="62"/>
  <c r="G17" i="62"/>
  <c r="G18" i="62"/>
  <c r="G19" i="62"/>
  <c r="G20" i="62"/>
  <c r="G21" i="62"/>
  <c r="G22" i="62"/>
  <c r="G23" i="62"/>
  <c r="G24" i="62"/>
  <c r="G25" i="62"/>
  <c r="G30" i="62"/>
  <c r="G29" i="62"/>
  <c r="G28" i="62"/>
  <c r="G27" i="62"/>
  <c r="G26" i="62"/>
  <c r="G94" i="62"/>
  <c r="G95" i="62"/>
  <c r="G96" i="62"/>
  <c r="G97" i="62"/>
  <c r="G91" i="62"/>
  <c r="G92" i="62"/>
  <c r="G93" i="62"/>
  <c r="G89" i="62"/>
  <c r="G90" i="62"/>
  <c r="G84" i="62"/>
  <c r="G85" i="62"/>
  <c r="G86" i="62"/>
  <c r="G87" i="62"/>
  <c r="G88" i="62"/>
  <c r="G81" i="62"/>
  <c r="G82" i="62"/>
  <c r="G83" i="62"/>
  <c r="G78" i="62"/>
  <c r="G79" i="62"/>
  <c r="G80" i="62"/>
  <c r="G75" i="62"/>
  <c r="G76" i="62"/>
  <c r="G77" i="62"/>
  <c r="G74" i="62"/>
  <c r="T61" i="73" l="1"/>
  <c r="T60" i="73"/>
  <c r="T59" i="73"/>
  <c r="T58" i="73"/>
  <c r="T57" i="73"/>
  <c r="T56" i="73"/>
  <c r="T55" i="73"/>
  <c r="T54" i="73"/>
  <c r="T53" i="73"/>
  <c r="T52" i="73"/>
  <c r="T51" i="73"/>
  <c r="T50" i="73"/>
  <c r="T49" i="73"/>
  <c r="T48" i="73"/>
  <c r="T47" i="73"/>
  <c r="T46" i="73"/>
  <c r="T45" i="73"/>
  <c r="T44" i="73"/>
  <c r="T43" i="73"/>
  <c r="T42" i="73"/>
  <c r="T41" i="73"/>
  <c r="T40" i="73"/>
  <c r="T39" i="73"/>
  <c r="T30" i="73"/>
  <c r="F62" i="73"/>
  <c r="H62" i="73" s="1"/>
  <c r="T29" i="73"/>
  <c r="F61" i="73"/>
  <c r="H61" i="73" s="1"/>
  <c r="T28" i="73"/>
  <c r="F60" i="73"/>
  <c r="H60" i="73" s="1"/>
  <c r="T27" i="73"/>
  <c r="F59" i="73"/>
  <c r="H59" i="73" s="1"/>
  <c r="T26" i="73"/>
  <c r="F58" i="73"/>
  <c r="H58" i="73" s="1"/>
  <c r="T25" i="73"/>
  <c r="F57" i="73"/>
  <c r="H57" i="73" s="1"/>
  <c r="F56" i="73"/>
  <c r="H56" i="73" s="1"/>
  <c r="T24" i="73"/>
  <c r="F55" i="73"/>
  <c r="H55" i="73" s="1"/>
  <c r="T23" i="73"/>
  <c r="F54" i="73"/>
  <c r="H54" i="73" s="1"/>
  <c r="T22" i="73"/>
  <c r="F53" i="73"/>
  <c r="H53" i="73" s="1"/>
  <c r="T21" i="73"/>
  <c r="F52" i="73"/>
  <c r="H52" i="73" s="1"/>
  <c r="T20" i="73"/>
  <c r="F51" i="73"/>
  <c r="H51" i="73" s="1"/>
  <c r="T19" i="73"/>
  <c r="F50" i="73"/>
  <c r="H50" i="73" s="1"/>
  <c r="T18" i="73"/>
  <c r="F49" i="73"/>
  <c r="H49" i="73" s="1"/>
  <c r="T17" i="73"/>
  <c r="F48" i="73"/>
  <c r="H48" i="73" s="1"/>
  <c r="T16" i="73"/>
  <c r="F47" i="73"/>
  <c r="H47" i="73" s="1"/>
  <c r="T15" i="73"/>
  <c r="F46" i="73"/>
  <c r="H46" i="73" s="1"/>
  <c r="T14" i="73"/>
  <c r="F45" i="73"/>
  <c r="H45" i="73" s="1"/>
  <c r="T13" i="73"/>
  <c r="F44" i="73"/>
  <c r="H44" i="73" s="1"/>
  <c r="T12" i="73"/>
  <c r="F43" i="73"/>
  <c r="H43" i="73" s="1"/>
  <c r="T11" i="73"/>
  <c r="F42" i="73"/>
  <c r="H42" i="73" s="1"/>
  <c r="T10" i="73"/>
  <c r="F41" i="73"/>
  <c r="H41" i="73" s="1"/>
  <c r="T9" i="73"/>
  <c r="F40" i="73"/>
  <c r="H40" i="73" s="1"/>
  <c r="T8" i="73"/>
  <c r="F39" i="73"/>
  <c r="H39" i="73" s="1"/>
  <c r="U2" i="73"/>
  <c r="U7" i="73" l="1"/>
  <c r="V7" i="73" s="1"/>
  <c r="F63" i="73"/>
  <c r="H63" i="73" s="1"/>
  <c r="U60" i="73"/>
  <c r="U11" i="73"/>
  <c r="U15" i="73"/>
  <c r="U19" i="73"/>
  <c r="U23" i="73"/>
  <c r="U26" i="73"/>
  <c r="U30" i="73"/>
  <c r="U12" i="73"/>
  <c r="U16" i="73"/>
  <c r="U20" i="73"/>
  <c r="U24" i="73"/>
  <c r="U27" i="73"/>
  <c r="U8" i="73"/>
  <c r="U9" i="73"/>
  <c r="U13" i="73"/>
  <c r="U17" i="73"/>
  <c r="U21" i="73"/>
  <c r="U28" i="73"/>
  <c r="U10" i="73"/>
  <c r="U14" i="73"/>
  <c r="U18" i="73"/>
  <c r="U22" i="73"/>
  <c r="U25" i="73"/>
  <c r="U29" i="73"/>
  <c r="U39" i="73"/>
  <c r="U41" i="73"/>
  <c r="U43" i="73"/>
  <c r="U51" i="73"/>
  <c r="U55" i="73"/>
  <c r="U57" i="73"/>
  <c r="U50" i="73"/>
  <c r="V2" i="73"/>
  <c r="U59" i="73"/>
  <c r="U45" i="73"/>
  <c r="U54" i="73"/>
  <c r="U61" i="73"/>
  <c r="U42" i="73"/>
  <c r="U47" i="73"/>
  <c r="U49" i="73"/>
  <c r="U58" i="73"/>
  <c r="U46" i="73"/>
  <c r="U53" i="73"/>
  <c r="T2" i="73"/>
  <c r="U40" i="73"/>
  <c r="U44" i="73"/>
  <c r="U48" i="73"/>
  <c r="U52" i="73"/>
  <c r="U56" i="73"/>
  <c r="U6" i="49" l="1"/>
  <c r="U129" i="63" l="1"/>
  <c r="U130" i="63"/>
  <c r="U97" i="63"/>
  <c r="U98" i="63"/>
  <c r="U62" i="63"/>
  <c r="U63" i="63"/>
  <c r="U31" i="63"/>
  <c r="V74" i="63" l="1"/>
  <c r="W74" i="63" s="1"/>
  <c r="V73" i="63"/>
  <c r="W73" i="63" s="1"/>
  <c r="V72" i="63"/>
  <c r="W72" i="63" s="1"/>
  <c r="U128" i="63" l="1"/>
  <c r="U127" i="63"/>
  <c r="U126" i="63"/>
  <c r="U125" i="63"/>
  <c r="U124" i="63"/>
  <c r="U123" i="63"/>
  <c r="U122" i="63"/>
  <c r="U121" i="63"/>
  <c r="U120" i="63"/>
  <c r="U119" i="63"/>
  <c r="U118" i="63"/>
  <c r="U117" i="63"/>
  <c r="U116" i="63"/>
  <c r="U115" i="63"/>
  <c r="U114" i="63"/>
  <c r="U113" i="63"/>
  <c r="U112" i="63"/>
  <c r="U111" i="63"/>
  <c r="U110" i="63"/>
  <c r="U109" i="63"/>
  <c r="U108" i="63"/>
  <c r="U107" i="63"/>
  <c r="U96" i="63"/>
  <c r="U95" i="63"/>
  <c r="U94" i="63"/>
  <c r="U93" i="63"/>
  <c r="U92" i="63"/>
  <c r="U91" i="63"/>
  <c r="U90" i="63"/>
  <c r="U89" i="63"/>
  <c r="U88" i="63"/>
  <c r="U87" i="63"/>
  <c r="U86" i="63"/>
  <c r="U85" i="63"/>
  <c r="U84" i="63"/>
  <c r="U83" i="63"/>
  <c r="U82" i="63"/>
  <c r="U81" i="63"/>
  <c r="U80" i="63"/>
  <c r="U79" i="63"/>
  <c r="U78" i="63"/>
  <c r="U77" i="63"/>
  <c r="U76" i="63"/>
  <c r="U75" i="63"/>
  <c r="V69" i="63"/>
  <c r="U61" i="63"/>
  <c r="U60" i="63"/>
  <c r="U59" i="63"/>
  <c r="U58" i="63"/>
  <c r="U57" i="63"/>
  <c r="U56" i="63"/>
  <c r="U55" i="63"/>
  <c r="U54" i="63"/>
  <c r="U53" i="63"/>
  <c r="U52" i="63"/>
  <c r="U51" i="63"/>
  <c r="U50" i="63"/>
  <c r="U49" i="63"/>
  <c r="U48" i="63"/>
  <c r="U47" i="63"/>
  <c r="U46" i="63"/>
  <c r="U45" i="63"/>
  <c r="U44" i="63"/>
  <c r="U43" i="63"/>
  <c r="U42" i="63"/>
  <c r="U41" i="63"/>
  <c r="U40" i="63"/>
  <c r="U30" i="63"/>
  <c r="V6" i="63"/>
  <c r="W6" i="63" s="1"/>
  <c r="U29" i="63"/>
  <c r="U28" i="63"/>
  <c r="U27" i="63"/>
  <c r="U26" i="63"/>
  <c r="U25" i="63"/>
  <c r="U24" i="63"/>
  <c r="U23" i="63"/>
  <c r="U22" i="63"/>
  <c r="U21" i="63"/>
  <c r="U20" i="63"/>
  <c r="U19" i="63"/>
  <c r="U18" i="63"/>
  <c r="U17" i="63"/>
  <c r="U16" i="63"/>
  <c r="U15" i="63"/>
  <c r="U14" i="63"/>
  <c r="U13" i="63"/>
  <c r="U12" i="63"/>
  <c r="U11" i="63"/>
  <c r="U10" i="63"/>
  <c r="U9" i="63"/>
  <c r="U8" i="63"/>
  <c r="V5" i="63"/>
  <c r="W5" i="63" s="1"/>
  <c r="V2" i="63"/>
  <c r="U127" i="62"/>
  <c r="U126" i="62"/>
  <c r="U125" i="62"/>
  <c r="U124" i="62"/>
  <c r="U123" i="62"/>
  <c r="U122" i="62"/>
  <c r="U121" i="62"/>
  <c r="U120" i="62"/>
  <c r="U119" i="62"/>
  <c r="U118" i="62"/>
  <c r="U117" i="62"/>
  <c r="U116" i="62"/>
  <c r="U115" i="62"/>
  <c r="U114" i="62"/>
  <c r="U113" i="62"/>
  <c r="U112" i="62"/>
  <c r="U111" i="62"/>
  <c r="U110" i="62"/>
  <c r="U109" i="62"/>
  <c r="U108" i="62"/>
  <c r="U107" i="62"/>
  <c r="U106" i="62"/>
  <c r="U96" i="62"/>
  <c r="U95" i="62"/>
  <c r="U94" i="62"/>
  <c r="U93" i="62"/>
  <c r="U92" i="62"/>
  <c r="U91" i="62"/>
  <c r="U90" i="62"/>
  <c r="U89" i="62"/>
  <c r="U88" i="62"/>
  <c r="U87" i="62"/>
  <c r="U86" i="62"/>
  <c r="U85" i="62"/>
  <c r="U84" i="62"/>
  <c r="U83" i="62"/>
  <c r="U82" i="62"/>
  <c r="U81" i="62"/>
  <c r="U80" i="62"/>
  <c r="U79" i="62"/>
  <c r="U78" i="62"/>
  <c r="U77" i="62"/>
  <c r="U76" i="62"/>
  <c r="U75" i="62"/>
  <c r="U74" i="62"/>
  <c r="V68" i="62"/>
  <c r="V77" i="63" l="1"/>
  <c r="V81" i="63"/>
  <c r="V85" i="63"/>
  <c r="V89" i="63"/>
  <c r="V92" i="63"/>
  <c r="V96" i="63"/>
  <c r="V9" i="63"/>
  <c r="V13" i="63"/>
  <c r="V17" i="63"/>
  <c r="V21" i="63"/>
  <c r="V28" i="63"/>
  <c r="V8" i="63"/>
  <c r="V78" i="63"/>
  <c r="V82" i="63"/>
  <c r="V86" i="63"/>
  <c r="V90" i="63"/>
  <c r="V93" i="63"/>
  <c r="V97" i="63"/>
  <c r="V10" i="63"/>
  <c r="V14" i="63"/>
  <c r="V18" i="63"/>
  <c r="V22" i="63"/>
  <c r="V25" i="63"/>
  <c r="V29" i="63"/>
  <c r="V79" i="63"/>
  <c r="V83" i="63"/>
  <c r="V87" i="63"/>
  <c r="V91" i="63"/>
  <c r="V94" i="63"/>
  <c r="V98" i="63"/>
  <c r="V11" i="63"/>
  <c r="V15" i="63"/>
  <c r="V19" i="63"/>
  <c r="V23" i="63"/>
  <c r="V26" i="63"/>
  <c r="V30" i="63"/>
  <c r="V76" i="63"/>
  <c r="V80" i="63"/>
  <c r="V84" i="63"/>
  <c r="V88" i="63"/>
  <c r="V95" i="63"/>
  <c r="V75" i="63"/>
  <c r="V12" i="63"/>
  <c r="V16" i="63"/>
  <c r="V20" i="63"/>
  <c r="V24" i="63"/>
  <c r="V27" i="63"/>
  <c r="V31" i="63"/>
  <c r="V43" i="63"/>
  <c r="V51" i="63"/>
  <c r="V55" i="63"/>
  <c r="V47" i="63"/>
  <c r="V59" i="63"/>
  <c r="V130" i="63"/>
  <c r="V63" i="63"/>
  <c r="V129" i="63"/>
  <c r="V62" i="63"/>
  <c r="V40" i="63"/>
  <c r="V44" i="63"/>
  <c r="V48" i="63"/>
  <c r="V52" i="63"/>
  <c r="V60" i="63"/>
  <c r="W2" i="63"/>
  <c r="V108" i="63"/>
  <c r="V112" i="63"/>
  <c r="V116" i="63"/>
  <c r="V120" i="63"/>
  <c r="V124" i="63"/>
  <c r="V128" i="63"/>
  <c r="V42" i="63"/>
  <c r="V46" i="63"/>
  <c r="V50" i="63"/>
  <c r="V54" i="63"/>
  <c r="V58" i="63"/>
  <c r="V107" i="63"/>
  <c r="V111" i="63"/>
  <c r="V115" i="63"/>
  <c r="V119" i="63"/>
  <c r="V127" i="63"/>
  <c r="V110" i="63"/>
  <c r="V114" i="63"/>
  <c r="V118" i="63"/>
  <c r="V122" i="63"/>
  <c r="V126" i="63"/>
  <c r="V41" i="63"/>
  <c r="V45" i="63"/>
  <c r="V49" i="63"/>
  <c r="V53" i="63"/>
  <c r="V57" i="63"/>
  <c r="V61" i="63"/>
  <c r="V109" i="63"/>
  <c r="V113" i="63"/>
  <c r="V117" i="63"/>
  <c r="V121" i="63"/>
  <c r="V125" i="63"/>
  <c r="V7" i="63"/>
  <c r="W7" i="63" s="1"/>
  <c r="V56" i="63"/>
  <c r="W69" i="63"/>
  <c r="V123" i="63"/>
  <c r="V71" i="62"/>
  <c r="W71" i="62" s="1"/>
  <c r="V73" i="62"/>
  <c r="W73" i="62" s="1"/>
  <c r="V72" i="62"/>
  <c r="W72" i="62" s="1"/>
  <c r="W68" i="62"/>
  <c r="U2" i="63" l="1"/>
  <c r="U69" i="63"/>
  <c r="V7" i="62"/>
  <c r="W7" i="62" s="1"/>
  <c r="U61" i="62"/>
  <c r="U60" i="62"/>
  <c r="U59" i="62"/>
  <c r="U58" i="62"/>
  <c r="U57" i="62"/>
  <c r="U56" i="62"/>
  <c r="U55" i="62"/>
  <c r="U54" i="62"/>
  <c r="U53" i="62"/>
  <c r="U52" i="62"/>
  <c r="U51" i="62"/>
  <c r="U50" i="62"/>
  <c r="U49" i="62"/>
  <c r="U48" i="62"/>
  <c r="U47" i="62"/>
  <c r="U46" i="62"/>
  <c r="U45" i="62"/>
  <c r="U44" i="62"/>
  <c r="U43" i="62"/>
  <c r="U42" i="62"/>
  <c r="U41" i="62"/>
  <c r="U40" i="62"/>
  <c r="U30" i="62"/>
  <c r="U29" i="62"/>
  <c r="U28" i="62"/>
  <c r="U27" i="62"/>
  <c r="U26" i="62"/>
  <c r="U25" i="62"/>
  <c r="U24" i="62"/>
  <c r="U23" i="62"/>
  <c r="U22" i="62"/>
  <c r="U21" i="62"/>
  <c r="U20" i="62"/>
  <c r="U19" i="62"/>
  <c r="U18" i="62"/>
  <c r="U17" i="62"/>
  <c r="U16" i="62"/>
  <c r="U15" i="62"/>
  <c r="U14" i="62"/>
  <c r="U13" i="62"/>
  <c r="U12" i="62"/>
  <c r="U11" i="62"/>
  <c r="U10" i="62"/>
  <c r="U9" i="62"/>
  <c r="U8" i="62"/>
  <c r="V6" i="62"/>
  <c r="W6" i="62" s="1"/>
  <c r="V2" i="62"/>
  <c r="V109" i="62" l="1"/>
  <c r="V9" i="62"/>
  <c r="V78" i="62"/>
  <c r="V82" i="62"/>
  <c r="V86" i="62"/>
  <c r="V90" i="62"/>
  <c r="V93" i="62"/>
  <c r="V74" i="62"/>
  <c r="V12" i="62"/>
  <c r="V16" i="62"/>
  <c r="V20" i="62"/>
  <c r="V24" i="62"/>
  <c r="V27" i="62"/>
  <c r="V8" i="62"/>
  <c r="V11" i="62"/>
  <c r="V23" i="62"/>
  <c r="V30" i="62"/>
  <c r="V75" i="62"/>
  <c r="V79" i="62"/>
  <c r="V83" i="62"/>
  <c r="V87" i="62"/>
  <c r="V94" i="62"/>
  <c r="V13" i="62"/>
  <c r="V17" i="62"/>
  <c r="V21" i="62"/>
  <c r="V28" i="62"/>
  <c r="V76" i="62"/>
  <c r="V80" i="62"/>
  <c r="V84" i="62"/>
  <c r="V88" i="62"/>
  <c r="V91" i="62"/>
  <c r="V95" i="62"/>
  <c r="V10" i="62"/>
  <c r="V14" i="62"/>
  <c r="V18" i="62"/>
  <c r="V22" i="62"/>
  <c r="V25" i="62"/>
  <c r="V29" i="62"/>
  <c r="V77" i="62"/>
  <c r="V81" i="62"/>
  <c r="V85" i="62"/>
  <c r="V89" i="62"/>
  <c r="V92" i="62"/>
  <c r="V96" i="62"/>
  <c r="V15" i="62"/>
  <c r="V19" i="62"/>
  <c r="V26" i="62"/>
  <c r="V5" i="62"/>
  <c r="W5" i="62" s="1"/>
  <c r="V58" i="62"/>
  <c r="V127" i="62"/>
  <c r="V126" i="62"/>
  <c r="V125" i="62"/>
  <c r="V124" i="62"/>
  <c r="V123" i="62"/>
  <c r="V122" i="62"/>
  <c r="V121" i="62"/>
  <c r="V120" i="62"/>
  <c r="V119" i="62"/>
  <c r="V118" i="62"/>
  <c r="V117" i="62"/>
  <c r="V116" i="62"/>
  <c r="V115" i="62"/>
  <c r="V114" i="62"/>
  <c r="V113" i="62"/>
  <c r="V112" i="62"/>
  <c r="V111" i="62"/>
  <c r="V110" i="62"/>
  <c r="V108" i="62"/>
  <c r="V107" i="62"/>
  <c r="V106" i="62"/>
  <c r="V43" i="62"/>
  <c r="V47" i="62"/>
  <c r="V51" i="62"/>
  <c r="V55" i="62"/>
  <c r="V59" i="62"/>
  <c r="V40" i="62"/>
  <c r="V44" i="62"/>
  <c r="V48" i="62"/>
  <c r="V52" i="62"/>
  <c r="V56" i="62"/>
  <c r="V60" i="62"/>
  <c r="V41" i="62"/>
  <c r="V49" i="62"/>
  <c r="V57" i="62"/>
  <c r="V61" i="62"/>
  <c r="V45" i="62"/>
  <c r="V53" i="62"/>
  <c r="W2" i="62"/>
  <c r="V42" i="62"/>
  <c r="V46" i="62"/>
  <c r="V50" i="62"/>
  <c r="V54" i="62"/>
  <c r="U2" i="62" l="1"/>
  <c r="U68" i="62"/>
  <c r="T55" i="49" l="1"/>
  <c r="V6" i="49"/>
  <c r="T30" i="49"/>
  <c r="T24" i="49"/>
  <c r="T40" i="49" l="1"/>
  <c r="T41" i="49"/>
  <c r="T42" i="49"/>
  <c r="T43" i="49"/>
  <c r="T44" i="49"/>
  <c r="T45" i="49"/>
  <c r="T46" i="49"/>
  <c r="T47" i="49"/>
  <c r="T48" i="49"/>
  <c r="T49" i="49"/>
  <c r="T50" i="49"/>
  <c r="T51" i="49"/>
  <c r="T52" i="49"/>
  <c r="T53" i="49"/>
  <c r="T54" i="49"/>
  <c r="T56" i="49"/>
  <c r="T57" i="49"/>
  <c r="T58" i="49"/>
  <c r="T59" i="49"/>
  <c r="T60" i="49"/>
  <c r="T39" i="49"/>
  <c r="U7" i="49" l="1"/>
  <c r="V7" i="49" s="1"/>
  <c r="U5" i="49"/>
  <c r="V5" i="49" s="1"/>
  <c r="T29" i="49" l="1"/>
  <c r="T28" i="49"/>
  <c r="T27" i="49"/>
  <c r="T26" i="49"/>
  <c r="T25" i="49"/>
  <c r="T23" i="49"/>
  <c r="T22" i="49"/>
  <c r="T21" i="49"/>
  <c r="T20" i="49"/>
  <c r="T19" i="49"/>
  <c r="T18" i="49"/>
  <c r="T17" i="49"/>
  <c r="T16" i="49"/>
  <c r="T15" i="49"/>
  <c r="T14" i="49"/>
  <c r="T13" i="49"/>
  <c r="T12" i="49"/>
  <c r="T11" i="49"/>
  <c r="T10" i="49"/>
  <c r="T9" i="49"/>
  <c r="T8" i="49"/>
  <c r="U2" i="49"/>
  <c r="U11" i="49" l="1"/>
  <c r="U15" i="49"/>
  <c r="U19" i="49"/>
  <c r="U23" i="49"/>
  <c r="U26" i="49"/>
  <c r="U30" i="49"/>
  <c r="U14" i="49"/>
  <c r="U22" i="49"/>
  <c r="U29" i="49"/>
  <c r="U12" i="49"/>
  <c r="U16" i="49"/>
  <c r="U20" i="49"/>
  <c r="U24" i="49"/>
  <c r="U27" i="49"/>
  <c r="U8" i="49"/>
  <c r="U9" i="49"/>
  <c r="U13" i="49"/>
  <c r="U17" i="49"/>
  <c r="U21" i="49"/>
  <c r="U28" i="49"/>
  <c r="U10" i="49"/>
  <c r="U18" i="49"/>
  <c r="U25" i="49"/>
  <c r="U55" i="49"/>
  <c r="U58" i="49"/>
  <c r="U51" i="49"/>
  <c r="U54" i="49"/>
  <c r="U53" i="49"/>
  <c r="U57" i="49"/>
  <c r="U40" i="49"/>
  <c r="U49" i="49"/>
  <c r="U47" i="49"/>
  <c r="U50" i="49"/>
  <c r="U45" i="49"/>
  <c r="U52" i="49"/>
  <c r="U60" i="49"/>
  <c r="U43" i="49"/>
  <c r="U46" i="49"/>
  <c r="U41" i="49"/>
  <c r="U48" i="49"/>
  <c r="U56" i="49"/>
  <c r="U59" i="49"/>
  <c r="U42" i="49"/>
  <c r="U39" i="49"/>
  <c r="U44" i="49"/>
  <c r="V2" i="49"/>
  <c r="T2" i="49" l="1"/>
  <c r="U6" i="73" l="1"/>
  <c r="V6" i="73" s="1"/>
  <c r="U5" i="73"/>
  <c r="V5" i="73" s="1"/>
</calcChain>
</file>

<file path=xl/sharedStrings.xml><?xml version="1.0" encoding="utf-8"?>
<sst xmlns="http://schemas.openxmlformats.org/spreadsheetml/2006/main" count="477" uniqueCount="113">
  <si>
    <t>Bracknell Forest</t>
  </si>
  <si>
    <t>Isle of Wight</t>
  </si>
  <si>
    <t>Medway</t>
  </si>
  <si>
    <t>Reading</t>
  </si>
  <si>
    <t>East Sussex</t>
  </si>
  <si>
    <t>West Sussex</t>
  </si>
  <si>
    <t>Hampshire</t>
  </si>
  <si>
    <t>Surrey</t>
  </si>
  <si>
    <t>Buckinghamshire</t>
  </si>
  <si>
    <t>Kent</t>
  </si>
  <si>
    <t>Milton Keynes</t>
  </si>
  <si>
    <t>Oxfordshire</t>
  </si>
  <si>
    <t>Portsmouth</t>
  </si>
  <si>
    <t>Slough</t>
  </si>
  <si>
    <t>Southampton</t>
  </si>
  <si>
    <t>West Berkshire</t>
  </si>
  <si>
    <t>Wokingham</t>
  </si>
  <si>
    <t>Contents</t>
  </si>
  <si>
    <t>Page</t>
  </si>
  <si>
    <t>Please click the icon below to go to the home page (Contents)</t>
  </si>
  <si>
    <t xml:space="preserve">WARNING - This spreadsheet uses macros please ensure you have enabled macros before attempting to use </t>
  </si>
  <si>
    <t>Windsor &amp; Maidenhead</t>
  </si>
  <si>
    <t>Brighton &amp; Hove</t>
  </si>
  <si>
    <t>South East</t>
  </si>
  <si>
    <t>Click the               icon on the home page to return to this page.</t>
  </si>
  <si>
    <t>Jump to...</t>
  </si>
  <si>
    <t>Select your LA here to highlight throughout the report:</t>
  </si>
  <si>
    <t>Somerset</t>
  </si>
  <si>
    <t>Trend</t>
  </si>
  <si>
    <t>Home</t>
  </si>
  <si>
    <r>
      <t xml:space="preserve">CSC Workforce Data
</t>
    </r>
    <r>
      <rPr>
        <b/>
        <sz val="24"/>
        <color rgb="FF00B050"/>
        <rFont val="Arial"/>
        <family val="2"/>
      </rPr>
      <t>(Public)</t>
    </r>
  </si>
  <si>
    <t xml:space="preserve">This report has been updated using data published by the DfE. </t>
  </si>
  <si>
    <t>This report can be shared with external colleagues and members of the public.</t>
  </si>
  <si>
    <t>Social Worker Vacancies</t>
  </si>
  <si>
    <t>Social Worker Turnover</t>
  </si>
  <si>
    <t>Agency Social Workers</t>
  </si>
  <si>
    <t>Total Social Workers</t>
  </si>
  <si>
    <t>Number of Vacancies</t>
  </si>
  <si>
    <t>England</t>
  </si>
  <si>
    <t>South East Vacancy Rate</t>
  </si>
  <si>
    <t>England Vacancy Rate</t>
  </si>
  <si>
    <t>Swindon</t>
  </si>
  <si>
    <t>South West Vacancy Rate</t>
  </si>
  <si>
    <t>South West</t>
  </si>
  <si>
    <t>Total Number of Leavers</t>
  </si>
  <si>
    <t>Total Number of Starters</t>
  </si>
  <si>
    <t>Social Worker Turnover (Headcount)</t>
  </si>
  <si>
    <t>Social Worker Turnover (FTE)</t>
  </si>
  <si>
    <t>Agency Worker Rate (Headcount)</t>
  </si>
  <si>
    <t>Number of Social Workers</t>
  </si>
  <si>
    <t>Number of Agency Workers</t>
  </si>
  <si>
    <t>Agency Worker Rate</t>
  </si>
  <si>
    <t xml:space="preserve">Number   Covering Vacancies </t>
  </si>
  <si>
    <t>Agency Worker Rate (FTE)</t>
  </si>
  <si>
    <t xml:space="preserve">Number  Covering Vacancies </t>
  </si>
  <si>
    <t>Absence</t>
  </si>
  <si>
    <t>Age</t>
  </si>
  <si>
    <t>Where heat mapping is used to colour the tables this is done for each LA's data (i.e. in rows) and higher values are represented by darker colour.</t>
  </si>
  <si>
    <t>Time in Service</t>
  </si>
  <si>
    <t>Torbay</t>
  </si>
  <si>
    <t>Vacancy Rate</t>
  </si>
  <si>
    <t>Vacancy Rate (%) 2018</t>
  </si>
  <si>
    <t>Change 2016-2018</t>
  </si>
  <si>
    <t>Turnover Rate (%) 2018</t>
  </si>
  <si>
    <t>Agency Worker Rate 2018</t>
  </si>
  <si>
    <t>Change in Absence Rate of Social Workers during the year ending 30th September 2016-2018 (FTE)</t>
  </si>
  <si>
    <t>Absence Rate (%) 2016</t>
  </si>
  <si>
    <t>Absence Rate (%) 2017</t>
  </si>
  <si>
    <t>Absence Rate (%) 2018</t>
  </si>
  <si>
    <t>Absence Rate</t>
  </si>
  <si>
    <t xml:space="preserve">Number of Working Days Lost </t>
  </si>
  <si>
    <t>Social Worker Absence</t>
  </si>
  <si>
    <t>Age breakdown of Social Care Workforce at 30th September 2018 (Headcount) [Table]</t>
  </si>
  <si>
    <t>Age breakdown of Social Care Workforce at 30th September 2018 (Headcount) [Charts]</t>
  </si>
  <si>
    <t>Age breakdown of Social Care Workforce at 30th September 2018 (FTE) [Table]</t>
  </si>
  <si>
    <t>Age breakdown of Social Care Workforce at 30th September 2018 (FTE) [Charts]</t>
  </si>
  <si>
    <t>Time in Service of Social Care Workforce at 30th September 2018 (Headcount) [Table]</t>
  </si>
  <si>
    <t>Time in Service of Social Care Workforce at 30th September 2018 (Headcount) [Charts]</t>
  </si>
  <si>
    <t>Time in Service of Social Care Workforce at 30th September 2018 (FTE) [Table]</t>
  </si>
  <si>
    <t>Time in Service of Social Care Workforce at 30th September 2018 (FTE) [Charts]</t>
  </si>
  <si>
    <t>(none)</t>
  </si>
  <si>
    <r>
      <t xml:space="preserve">If you have any queries regarding this report please contact Joe Cornford-Hutchings, Information Analyst, at </t>
    </r>
    <r>
      <rPr>
        <b/>
        <sz val="10"/>
        <rFont val="Arial"/>
        <family val="2"/>
      </rPr>
      <t>CSDataBenchmarking@eastsussex.gov.uk</t>
    </r>
    <r>
      <rPr>
        <sz val="10"/>
        <rFont val="Arial"/>
        <family val="2"/>
      </rPr>
      <t xml:space="preserve"> or on 01273 335931.</t>
    </r>
  </si>
  <si>
    <t>Vacancy Rate of Social Workers at 30th September 2019 (FTE)</t>
  </si>
  <si>
    <t>Change in Vacancy Rate of Social Workers at 30th September 2017-2019 (FTE)</t>
  </si>
  <si>
    <t>Turnover Rate of Social Workers, Year ending 30th September 2019 (Headcount)</t>
  </si>
  <si>
    <t>Change in Turnover Rate of Social Workers at 30th September 2017-2019 (Headcount)</t>
  </si>
  <si>
    <t>Turnover Rate of Social Workers, Year ending 30th September 2019 (FTE)</t>
  </si>
  <si>
    <t>Change in Turnover Rate of Social Workers at 30th September 2017-2019 (FTE)</t>
  </si>
  <si>
    <t>Agency Worker Rate at 30th September 2019 (Headcount)</t>
  </si>
  <si>
    <t>Change in Agency Worker Rate at 30th September 2017-2019 (Headcount)</t>
  </si>
  <si>
    <t>Agency Worker Rate of Social Workers, Year ending 30th September 2019 (FTE)</t>
  </si>
  <si>
    <t>Change in Agency Worker Rate at 30th September 2017-2019 (FTE)</t>
  </si>
  <si>
    <t>Absence Rate of Social Workers, year ending 30th September 2019 (FTE)</t>
  </si>
  <si>
    <t>Vacancy Rate (%) 2019</t>
  </si>
  <si>
    <t>Turnover Rate (%) 2019</t>
  </si>
  <si>
    <t>Agency Worker Rate 2019</t>
  </si>
  <si>
    <t>Year ending September 2020</t>
  </si>
  <si>
    <t>Vacancy Rate of Social Workers at 30th September 2020 (FTE)</t>
  </si>
  <si>
    <t>Vacancy Rate (%) 2020</t>
  </si>
  <si>
    <t>Change 2018-2020</t>
  </si>
  <si>
    <t>Turnover  Rate 2020</t>
  </si>
  <si>
    <t>Turnover Rate of Social Workers, Year ending 30th September 2020 (Headcount)</t>
  </si>
  <si>
    <t>Turnover Rate (%) 2020</t>
  </si>
  <si>
    <t>Change in Turnover Rate of Social Workers at 30th September 2018-2020 (Headcount)</t>
  </si>
  <si>
    <t>Turnover Rate of Social Workers, Year ending 30th September 2020 (FTE)</t>
  </si>
  <si>
    <t>Change in Turnover Rate of Social Workers at 30th September 2018-2020 (FTE)</t>
  </si>
  <si>
    <t>Agency Worker Rate at 30th September 2020 (Headcount)</t>
  </si>
  <si>
    <t>Agency Worker Rate 2020</t>
  </si>
  <si>
    <t>Change in Agency Worker Rate at 30th September 2018-2020 (Headcount)</t>
  </si>
  <si>
    <t>Agency Worker Rate of Social Workers, Year ending 30th September 2020 (FTE)</t>
  </si>
  <si>
    <t>Change in Agency Worker Rate at 30th September 2018-2020 (FTE)</t>
  </si>
  <si>
    <t>Absence Rate of Social Workers during the year ending 30th September 2020 (FTE)</t>
  </si>
  <si>
    <t>Change in Vacancy Rate of Social Workers at 30th September 2018-2020 (FTE)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</si>
</sst>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General_)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6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14"/>
      <color indexed="39"/>
      <name val="Arial"/>
      <family val="2"/>
    </font>
    <font>
      <b/>
      <sz val="12"/>
      <color indexed="39"/>
      <name val="Arial"/>
      <family val="2"/>
    </font>
    <font>
      <sz val="8"/>
      <color indexed="16"/>
      <name val="Arial"/>
      <family val="2"/>
    </font>
    <font>
      <b/>
      <sz val="24"/>
      <color indexed="39"/>
      <name val="Arial"/>
      <family val="2"/>
    </font>
    <font>
      <b/>
      <u/>
      <sz val="10"/>
      <color indexed="39"/>
      <name val="Arial"/>
      <family val="2"/>
    </font>
    <font>
      <b/>
      <sz val="12"/>
      <color indexed="63"/>
      <name val="Arial"/>
      <family val="2"/>
    </font>
    <font>
      <b/>
      <sz val="25"/>
      <name val="Arial"/>
      <family val="2"/>
    </font>
    <font>
      <sz val="8"/>
      <color theme="1" tint="0.249977111117893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rgb="FFC00000"/>
      <name val="Arial"/>
      <family val="2"/>
    </font>
    <font>
      <sz val="8"/>
      <color rgb="FFFF0000"/>
      <name val="Arial"/>
      <family val="2"/>
    </font>
    <font>
      <b/>
      <sz val="16"/>
      <color indexed="39"/>
      <name val="Arial"/>
      <family val="2"/>
    </font>
    <font>
      <b/>
      <sz val="24"/>
      <color rgb="FF00B050"/>
      <name val="Arial"/>
      <family val="2"/>
    </font>
    <font>
      <b/>
      <sz val="10"/>
      <color rgb="FF00B050"/>
      <name val="Arial"/>
      <family val="2"/>
    </font>
    <font>
      <sz val="8"/>
      <color theme="0"/>
      <name val="Arial"/>
      <family val="2"/>
    </font>
    <font>
      <b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4C6E7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/>
      <bottom style="thick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FF99"/>
      </left>
      <right/>
      <top style="medium">
        <color rgb="FF66FF99"/>
      </top>
      <bottom style="medium">
        <color rgb="FF66FF99"/>
      </bottom>
      <diagonal/>
    </border>
    <border>
      <left/>
      <right style="medium">
        <color rgb="FF66FF99"/>
      </right>
      <top style="medium">
        <color rgb="FF66FF99"/>
      </top>
      <bottom style="medium">
        <color rgb="FF66FF99"/>
      </bottom>
      <diagonal/>
    </border>
    <border>
      <left style="medium">
        <color rgb="FF66FF99"/>
      </left>
      <right/>
      <top/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39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85100"/>
      </right>
      <top/>
      <bottom/>
      <diagonal/>
    </border>
    <border>
      <left style="thin">
        <color rgb="FFC85100"/>
      </left>
      <right style="thin">
        <color auto="1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6" fillId="0" borderId="0"/>
    <xf numFmtId="0" fontId="4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10" fillId="0" borderId="0" applyFont="0"/>
    <xf numFmtId="166" fontId="30" fillId="0" borderId="0"/>
    <xf numFmtId="0" fontId="29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07">
    <xf numFmtId="0" fontId="0" fillId="0" borderId="0" xfId="0"/>
    <xf numFmtId="0" fontId="8" fillId="24" borderId="0" xfId="0" applyFont="1" applyFill="1"/>
    <xf numFmtId="0" fontId="0" fillId="24" borderId="0" xfId="0" applyFill="1"/>
    <xf numFmtId="0" fontId="0" fillId="24" borderId="0" xfId="0" applyFill="1" applyBorder="1"/>
    <xf numFmtId="0" fontId="8" fillId="24" borderId="0" xfId="0" applyFont="1" applyFill="1" applyBorder="1"/>
    <xf numFmtId="0" fontId="33" fillId="24" borderId="0" xfId="0" applyFont="1" applyFill="1" applyBorder="1"/>
    <xf numFmtId="0" fontId="0" fillId="0" borderId="0" xfId="0" applyAlignment="1">
      <alignment wrapText="1"/>
    </xf>
    <xf numFmtId="0" fontId="36" fillId="24" borderId="0" xfId="0" applyFont="1" applyFill="1" applyBorder="1"/>
    <xf numFmtId="0" fontId="36" fillId="24" borderId="0" xfId="0" applyFont="1" applyFill="1"/>
    <xf numFmtId="0" fontId="36" fillId="24" borderId="0" xfId="0" applyFont="1" applyFill="1" applyBorder="1" applyAlignment="1">
      <alignment wrapText="1"/>
    </xf>
    <xf numFmtId="0" fontId="35" fillId="24" borderId="0" xfId="0" applyFont="1" applyFill="1" applyBorder="1" applyAlignment="1">
      <alignment horizontal="right"/>
    </xf>
    <xf numFmtId="0" fontId="4" fillId="24" borderId="0" xfId="0" applyFont="1" applyFill="1" applyBorder="1" applyAlignment="1">
      <alignment wrapText="1"/>
    </xf>
    <xf numFmtId="0" fontId="31" fillId="24" borderId="0" xfId="0" applyFont="1" applyFill="1" applyBorder="1"/>
    <xf numFmtId="0" fontId="31" fillId="24" borderId="10" xfId="0" applyFont="1" applyFill="1" applyBorder="1" applyAlignment="1">
      <alignment horizontal="left"/>
    </xf>
    <xf numFmtId="0" fontId="31" fillId="24" borderId="10" xfId="0" applyFont="1" applyFill="1" applyBorder="1" applyAlignment="1"/>
    <xf numFmtId="0" fontId="0" fillId="24" borderId="0" xfId="0" applyFill="1" applyBorder="1" applyAlignment="1">
      <alignment horizontal="right" wrapText="1"/>
    </xf>
    <xf numFmtId="0" fontId="0" fillId="24" borderId="0" xfId="0" applyFill="1" applyAlignment="1">
      <alignment wrapText="1"/>
    </xf>
    <xf numFmtId="0" fontId="5" fillId="24" borderId="0" xfId="0" applyFont="1" applyFill="1"/>
    <xf numFmtId="0" fontId="5" fillId="24" borderId="0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5" fillId="24" borderId="11" xfId="0" applyFont="1" applyFill="1" applyBorder="1"/>
    <xf numFmtId="0" fontId="8" fillId="24" borderId="14" xfId="0" applyFont="1" applyFill="1" applyBorder="1"/>
    <xf numFmtId="0" fontId="8" fillId="24" borderId="12" xfId="0" applyFont="1" applyFill="1" applyBorder="1"/>
    <xf numFmtId="0" fontId="8" fillId="24" borderId="15" xfId="0" applyFont="1" applyFill="1" applyBorder="1"/>
    <xf numFmtId="0" fontId="8" fillId="24" borderId="16" xfId="0" applyFont="1" applyFill="1" applyBorder="1"/>
    <xf numFmtId="0" fontId="8" fillId="24" borderId="17" xfId="0" applyFont="1" applyFill="1" applyBorder="1"/>
    <xf numFmtId="0" fontId="8" fillId="24" borderId="18" xfId="0" applyFont="1" applyFill="1" applyBorder="1"/>
    <xf numFmtId="0" fontId="8" fillId="24" borderId="13" xfId="0" applyFont="1" applyFill="1" applyBorder="1"/>
    <xf numFmtId="0" fontId="8" fillId="24" borderId="19" xfId="0" applyFont="1" applyFill="1" applyBorder="1"/>
    <xf numFmtId="0" fontId="8" fillId="24" borderId="20" xfId="0" applyFont="1" applyFill="1" applyBorder="1"/>
    <xf numFmtId="0" fontId="9" fillId="24" borderId="17" xfId="0" applyFont="1" applyFill="1" applyBorder="1" applyAlignment="1">
      <alignment wrapText="1"/>
    </xf>
    <xf numFmtId="0" fontId="9" fillId="24" borderId="17" xfId="0" applyFont="1" applyFill="1" applyBorder="1"/>
    <xf numFmtId="0" fontId="36" fillId="24" borderId="16" xfId="0" applyFont="1" applyFill="1" applyBorder="1"/>
    <xf numFmtId="0" fontId="36" fillId="24" borderId="17" xfId="0" applyFont="1" applyFill="1" applyBorder="1"/>
    <xf numFmtId="0" fontId="31" fillId="24" borderId="0" xfId="0" applyFont="1" applyFill="1" applyBorder="1" applyAlignment="1">
      <alignment horizontal="left" indent="2"/>
    </xf>
    <xf numFmtId="0" fontId="4" fillId="24" borderId="0" xfId="0" applyFont="1" applyFill="1"/>
    <xf numFmtId="49" fontId="40" fillId="24" borderId="0" xfId="0" applyNumberFormat="1" applyFont="1" applyFill="1" applyBorder="1" applyAlignment="1">
      <alignment horizontal="right" wrapText="1"/>
    </xf>
    <xf numFmtId="0" fontId="5" fillId="24" borderId="0" xfId="0" applyFont="1" applyFill="1" applyBorder="1" applyProtection="1"/>
    <xf numFmtId="49" fontId="40" fillId="24" borderId="0" xfId="0" applyNumberFormat="1" applyFont="1" applyFill="1" applyBorder="1" applyAlignment="1">
      <alignment horizontal="right"/>
    </xf>
    <xf numFmtId="0" fontId="5" fillId="24" borderId="0" xfId="0" applyFont="1" applyFill="1" applyProtection="1"/>
    <xf numFmtId="0" fontId="5" fillId="24" borderId="0" xfId="0" applyFont="1" applyFill="1" applyBorder="1" applyAlignment="1" applyProtection="1"/>
    <xf numFmtId="3" fontId="5" fillId="24" borderId="0" xfId="0" applyNumberFormat="1" applyFont="1" applyFill="1" applyBorder="1" applyAlignment="1" applyProtection="1">
      <alignment horizontal="center"/>
    </xf>
    <xf numFmtId="0" fontId="12" fillId="24" borderId="0" xfId="0" applyFont="1" applyFill="1" applyBorder="1" applyAlignment="1" applyProtection="1">
      <alignment wrapText="1"/>
    </xf>
    <xf numFmtId="0" fontId="36" fillId="24" borderId="0" xfId="0" applyFont="1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horizontal="center" wrapText="1"/>
    </xf>
    <xf numFmtId="0" fontId="5" fillId="25" borderId="0" xfId="0" applyFont="1" applyFill="1" applyBorder="1" applyAlignment="1" applyProtection="1">
      <alignment wrapText="1"/>
    </xf>
    <xf numFmtId="0" fontId="9" fillId="25" borderId="0" xfId="0" applyFont="1" applyFill="1" applyBorder="1" applyAlignment="1" applyProtection="1">
      <alignment horizontal="center"/>
    </xf>
    <xf numFmtId="0" fontId="5" fillId="25" borderId="0" xfId="0" applyFont="1" applyFill="1" applyBorder="1" applyProtection="1"/>
    <xf numFmtId="0" fontId="0" fillId="25" borderId="0" xfId="0" applyFill="1" applyBorder="1" applyAlignment="1">
      <alignment horizontal="left" vertical="top" wrapText="1"/>
    </xf>
    <xf numFmtId="0" fontId="37" fillId="25" borderId="0" xfId="0" applyFont="1" applyFill="1" applyBorder="1" applyAlignment="1" applyProtection="1">
      <alignment horizontal="left" vertical="top" wrapText="1"/>
    </xf>
    <xf numFmtId="0" fontId="0" fillId="25" borderId="0" xfId="0" applyFill="1" applyBorder="1" applyAlignment="1">
      <alignment wrapText="1"/>
    </xf>
    <xf numFmtId="0" fontId="5" fillId="24" borderId="0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left" vertical="center" wrapText="1"/>
    </xf>
    <xf numFmtId="3" fontId="5" fillId="0" borderId="25" xfId="0" applyNumberFormat="1" applyFont="1" applyBorder="1" applyAlignment="1" applyProtection="1">
      <alignment horizontal="center" vertical="center"/>
    </xf>
    <xf numFmtId="164" fontId="5" fillId="0" borderId="21" xfId="0" applyNumberFormat="1" applyFont="1" applyBorder="1" applyAlignment="1" applyProtection="1">
      <alignment horizontal="center" vertical="center"/>
    </xf>
    <xf numFmtId="0" fontId="44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5" fillId="24" borderId="33" xfId="0" applyFont="1" applyFill="1" applyBorder="1" applyProtection="1"/>
    <xf numFmtId="0" fontId="5" fillId="24" borderId="34" xfId="0" applyFont="1" applyFill="1" applyBorder="1" applyProtection="1"/>
    <xf numFmtId="0" fontId="5" fillId="24" borderId="35" xfId="0" applyFont="1" applyFill="1" applyBorder="1" applyProtection="1"/>
    <xf numFmtId="0" fontId="39" fillId="24" borderId="36" xfId="0" applyFont="1" applyFill="1" applyBorder="1" applyProtection="1"/>
    <xf numFmtId="0" fontId="5" fillId="24" borderId="37" xfId="0" applyFont="1" applyFill="1" applyBorder="1" applyProtection="1"/>
    <xf numFmtId="0" fontId="5" fillId="24" borderId="36" xfId="0" applyFont="1" applyFill="1" applyBorder="1" applyProtection="1"/>
    <xf numFmtId="0" fontId="5" fillId="24" borderId="36" xfId="0" applyFont="1" applyFill="1" applyBorder="1" applyAlignment="1" applyProtection="1"/>
    <xf numFmtId="0" fontId="5" fillId="24" borderId="37" xfId="0" applyFont="1" applyFill="1" applyBorder="1" applyAlignment="1" applyProtection="1"/>
    <xf numFmtId="0" fontId="5" fillId="24" borderId="36" xfId="0" applyFont="1" applyFill="1" applyBorder="1" applyAlignment="1" applyProtection="1">
      <alignment vertical="center"/>
    </xf>
    <xf numFmtId="0" fontId="5" fillId="24" borderId="37" xfId="0" applyFont="1" applyFill="1" applyBorder="1" applyAlignment="1" applyProtection="1">
      <alignment vertical="center"/>
    </xf>
    <xf numFmtId="0" fontId="5" fillId="24" borderId="38" xfId="0" applyFont="1" applyFill="1" applyBorder="1" applyProtection="1"/>
    <xf numFmtId="0" fontId="5" fillId="24" borderId="39" xfId="0" applyFont="1" applyFill="1" applyBorder="1" applyProtection="1"/>
    <xf numFmtId="0" fontId="5" fillId="24" borderId="40" xfId="0" applyFont="1" applyFill="1" applyBorder="1" applyProtection="1"/>
    <xf numFmtId="0" fontId="51" fillId="24" borderId="0" xfId="0" applyFont="1" applyFill="1" applyBorder="1" applyAlignment="1" applyProtection="1">
      <alignment horizontal="left" vertical="center"/>
    </xf>
    <xf numFmtId="0" fontId="5" fillId="27" borderId="25" xfId="0" applyFont="1" applyFill="1" applyBorder="1" applyAlignment="1" applyProtection="1">
      <alignment horizontal="left" vertical="center" wrapText="1"/>
    </xf>
    <xf numFmtId="3" fontId="5" fillId="27" borderId="21" xfId="0" applyNumberFormat="1" applyFont="1" applyFill="1" applyBorder="1" applyAlignment="1" applyProtection="1">
      <alignment horizontal="center" vertical="center"/>
    </xf>
    <xf numFmtId="3" fontId="5" fillId="27" borderId="25" xfId="0" applyNumberFormat="1" applyFont="1" applyFill="1" applyBorder="1" applyAlignment="1" applyProtection="1">
      <alignment horizontal="center" vertical="center"/>
    </xf>
    <xf numFmtId="0" fontId="37" fillId="24" borderId="41" xfId="0" applyFont="1" applyFill="1" applyBorder="1" applyProtection="1"/>
    <xf numFmtId="0" fontId="37" fillId="24" borderId="42" xfId="0" applyFont="1" applyFill="1" applyBorder="1" applyProtection="1"/>
    <xf numFmtId="0" fontId="37" fillId="24" borderId="42" xfId="0" applyFont="1" applyFill="1" applyBorder="1" applyAlignment="1" applyProtection="1"/>
    <xf numFmtId="0" fontId="37" fillId="24" borderId="42" xfId="0" applyFont="1" applyFill="1" applyBorder="1" applyAlignment="1" applyProtection="1">
      <alignment vertical="center"/>
    </xf>
    <xf numFmtId="0" fontId="37" fillId="24" borderId="43" xfId="0" applyFont="1" applyFill="1" applyBorder="1" applyProtection="1"/>
    <xf numFmtId="0" fontId="5" fillId="24" borderId="44" xfId="0" applyFont="1" applyFill="1" applyBorder="1" applyProtection="1"/>
    <xf numFmtId="0" fontId="5" fillId="24" borderId="45" xfId="0" applyFont="1" applyFill="1" applyBorder="1" applyProtection="1"/>
    <xf numFmtId="0" fontId="5" fillId="24" borderId="46" xfId="0" applyFont="1" applyFill="1" applyBorder="1" applyProtection="1"/>
    <xf numFmtId="0" fontId="5" fillId="24" borderId="47" xfId="0" applyFont="1" applyFill="1" applyBorder="1" applyProtection="1"/>
    <xf numFmtId="0" fontId="0" fillId="25" borderId="0" xfId="0" applyFill="1" applyBorder="1" applyAlignment="1" applyProtection="1">
      <protection locked="0"/>
    </xf>
    <xf numFmtId="1" fontId="5" fillId="0" borderId="25" xfId="0" applyNumberFormat="1" applyFont="1" applyBorder="1" applyAlignment="1" applyProtection="1">
      <alignment horizontal="center" vertical="center"/>
    </xf>
    <xf numFmtId="165" fontId="5" fillId="0" borderId="21" xfId="0" applyNumberFormat="1" applyFont="1" applyBorder="1" applyAlignment="1" applyProtection="1">
      <alignment horizontal="center" vertical="center"/>
    </xf>
    <xf numFmtId="0" fontId="5" fillId="24" borderId="50" xfId="0" applyFont="1" applyFill="1" applyBorder="1" applyProtection="1"/>
    <xf numFmtId="0" fontId="50" fillId="25" borderId="0" xfId="0" applyFont="1" applyFill="1"/>
    <xf numFmtId="0" fontId="5" fillId="24" borderId="54" xfId="0" applyFont="1" applyFill="1" applyBorder="1" applyProtection="1"/>
    <xf numFmtId="0" fontId="0" fillId="0" borderId="0" xfId="0" applyBorder="1" applyAlignment="1">
      <alignment wrapText="1"/>
    </xf>
    <xf numFmtId="0" fontId="9" fillId="26" borderId="26" xfId="0" applyFont="1" applyFill="1" applyBorder="1" applyAlignment="1" applyProtection="1">
      <alignment horizontal="center" vertical="center" wrapText="1"/>
    </xf>
    <xf numFmtId="3" fontId="5" fillId="0" borderId="25" xfId="0" applyNumberFormat="1" applyFont="1" applyFill="1" applyBorder="1" applyAlignment="1" applyProtection="1">
      <alignment horizontal="center" vertical="center"/>
    </xf>
    <xf numFmtId="0" fontId="32" fillId="24" borderId="0" xfId="0" applyFont="1" applyFill="1" applyBorder="1" applyAlignment="1" applyProtection="1">
      <alignment vertical="top"/>
    </xf>
    <xf numFmtId="0" fontId="9" fillId="25" borderId="0" xfId="0" applyFont="1" applyFill="1" applyBorder="1" applyAlignment="1" applyProtection="1">
      <alignment vertical="top"/>
      <protection locked="0"/>
    </xf>
    <xf numFmtId="0" fontId="54" fillId="28" borderId="25" xfId="0" applyFont="1" applyFill="1" applyBorder="1" applyAlignment="1" applyProtection="1">
      <alignment horizontal="left" vertical="center" wrapText="1"/>
    </xf>
    <xf numFmtId="3" fontId="54" fillId="28" borderId="21" xfId="0" applyNumberFormat="1" applyFont="1" applyFill="1" applyBorder="1" applyAlignment="1" applyProtection="1">
      <alignment horizontal="center" vertical="center"/>
    </xf>
    <xf numFmtId="3" fontId="54" fillId="28" borderId="25" xfId="0" applyNumberFormat="1" applyFont="1" applyFill="1" applyBorder="1" applyAlignment="1" applyProtection="1">
      <alignment horizontal="center" vertical="center"/>
    </xf>
    <xf numFmtId="1" fontId="5" fillId="27" borderId="25" xfId="0" applyNumberFormat="1" applyFont="1" applyFill="1" applyBorder="1" applyAlignment="1" applyProtection="1">
      <alignment horizontal="center" vertical="center"/>
    </xf>
    <xf numFmtId="165" fontId="5" fillId="0" borderId="25" xfId="0" applyNumberFormat="1" applyFont="1" applyBorder="1" applyAlignment="1" applyProtection="1">
      <alignment horizontal="center" vertical="center"/>
    </xf>
    <xf numFmtId="165" fontId="5" fillId="0" borderId="21" xfId="0" applyNumberFormat="1" applyFont="1" applyFill="1" applyBorder="1" applyAlignment="1" applyProtection="1">
      <alignment horizontal="center" vertical="center"/>
    </xf>
    <xf numFmtId="9" fontId="5" fillId="0" borderId="29" xfId="0" applyNumberFormat="1" applyFont="1" applyBorder="1" applyAlignment="1" applyProtection="1">
      <alignment horizontal="center" vertical="center"/>
    </xf>
    <xf numFmtId="9" fontId="5" fillId="27" borderId="29" xfId="0" applyNumberFormat="1" applyFont="1" applyFill="1" applyBorder="1" applyAlignment="1" applyProtection="1">
      <alignment horizontal="center" vertical="center"/>
    </xf>
    <xf numFmtId="9" fontId="54" fillId="28" borderId="29" xfId="0" applyNumberFormat="1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/>
    <xf numFmtId="0" fontId="5" fillId="0" borderId="24" xfId="0" applyFont="1" applyFill="1" applyBorder="1" applyProtection="1"/>
    <xf numFmtId="0" fontId="38" fillId="0" borderId="24" xfId="0" applyFont="1" applyFill="1" applyBorder="1" applyAlignment="1" applyProtection="1">
      <alignment horizontal="right"/>
    </xf>
    <xf numFmtId="0" fontId="9" fillId="26" borderId="22" xfId="0" applyFont="1" applyFill="1" applyBorder="1" applyAlignment="1" applyProtection="1">
      <alignment horizontal="center" vertical="center" wrapText="1"/>
    </xf>
    <xf numFmtId="0" fontId="9" fillId="26" borderId="24" xfId="0" applyFont="1" applyFill="1" applyBorder="1" applyAlignment="1" applyProtection="1">
      <alignment horizontal="center" vertical="center" wrapText="1"/>
    </xf>
    <xf numFmtId="0" fontId="9" fillId="26" borderId="29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9" fillId="26" borderId="21" xfId="0" applyFont="1" applyFill="1" applyBorder="1" applyAlignment="1" applyProtection="1">
      <alignment horizontal="center" vertical="center" wrapText="1"/>
    </xf>
    <xf numFmtId="1" fontId="5" fillId="0" borderId="21" xfId="0" applyNumberFormat="1" applyFont="1" applyBorder="1" applyAlignment="1" applyProtection="1">
      <alignment horizontal="center" vertical="center"/>
    </xf>
    <xf numFmtId="1" fontId="5" fillId="0" borderId="21" xfId="0" applyNumberFormat="1" applyFont="1" applyFill="1" applyBorder="1" applyAlignment="1" applyProtection="1">
      <alignment horizontal="center" vertical="center"/>
    </xf>
    <xf numFmtId="1" fontId="5" fillId="27" borderId="21" xfId="0" applyNumberFormat="1" applyFont="1" applyFill="1" applyBorder="1" applyAlignment="1" applyProtection="1">
      <alignment horizontal="center" vertical="center"/>
    </xf>
    <xf numFmtId="0" fontId="5" fillId="29" borderId="25" xfId="0" applyFont="1" applyFill="1" applyBorder="1" applyAlignment="1" applyProtection="1">
      <alignment horizontal="left" vertical="center" wrapText="1"/>
    </xf>
    <xf numFmtId="1" fontId="5" fillId="29" borderId="21" xfId="0" applyNumberFormat="1" applyFont="1" applyFill="1" applyBorder="1" applyAlignment="1" applyProtection="1">
      <alignment horizontal="center" vertical="center"/>
    </xf>
    <xf numFmtId="3" fontId="5" fillId="29" borderId="21" xfId="0" applyNumberFormat="1" applyFont="1" applyFill="1" applyBorder="1" applyAlignment="1" applyProtection="1">
      <alignment horizontal="center" vertical="center"/>
    </xf>
    <xf numFmtId="1" fontId="5" fillId="29" borderId="25" xfId="0" applyNumberFormat="1" applyFont="1" applyFill="1" applyBorder="1" applyAlignment="1" applyProtection="1">
      <alignment horizontal="center" vertical="center"/>
    </xf>
    <xf numFmtId="9" fontId="5" fillId="29" borderId="29" xfId="0" applyNumberFormat="1" applyFont="1" applyFill="1" applyBorder="1" applyAlignment="1" applyProtection="1">
      <alignment horizontal="center" vertical="center"/>
    </xf>
    <xf numFmtId="3" fontId="5" fillId="29" borderId="25" xfId="0" applyNumberFormat="1" applyFont="1" applyFill="1" applyBorder="1" applyAlignment="1" applyProtection="1">
      <alignment horizontal="center" vertical="center"/>
    </xf>
    <xf numFmtId="0" fontId="9" fillId="26" borderId="24" xfId="0" applyFont="1" applyFill="1" applyBorder="1" applyAlignment="1" applyProtection="1">
      <alignment horizontal="center" vertical="center" wrapText="1"/>
    </xf>
    <xf numFmtId="165" fontId="5" fillId="27" borderId="25" xfId="0" applyNumberFormat="1" applyFont="1" applyFill="1" applyBorder="1" applyAlignment="1" applyProtection="1">
      <alignment horizontal="center" vertical="center"/>
    </xf>
    <xf numFmtId="165" fontId="5" fillId="29" borderId="25" xfId="0" applyNumberFormat="1" applyFont="1" applyFill="1" applyBorder="1" applyAlignment="1" applyProtection="1">
      <alignment horizontal="center" vertical="center"/>
    </xf>
    <xf numFmtId="165" fontId="54" fillId="28" borderId="25" xfId="0" applyNumberFormat="1" applyFont="1" applyFill="1" applyBorder="1" applyAlignment="1" applyProtection="1">
      <alignment horizontal="center" vertical="center"/>
    </xf>
    <xf numFmtId="165" fontId="5" fillId="27" borderId="21" xfId="0" applyNumberFormat="1" applyFont="1" applyFill="1" applyBorder="1" applyAlignment="1" applyProtection="1">
      <alignment horizontal="center" vertical="center"/>
    </xf>
    <xf numFmtId="165" fontId="5" fillId="29" borderId="21" xfId="0" applyNumberFormat="1" applyFont="1" applyFill="1" applyBorder="1" applyAlignment="1" applyProtection="1">
      <alignment horizontal="center" vertical="center"/>
    </xf>
    <xf numFmtId="165" fontId="54" fillId="28" borderId="21" xfId="0" applyNumberFormat="1" applyFont="1" applyFill="1" applyBorder="1" applyAlignment="1" applyProtection="1">
      <alignment horizontal="center" vertical="center"/>
    </xf>
    <xf numFmtId="1" fontId="5" fillId="0" borderId="55" xfId="0" applyNumberFormat="1" applyFont="1" applyBorder="1" applyAlignment="1" applyProtection="1">
      <alignment horizontal="center" vertical="center"/>
    </xf>
    <xf numFmtId="1" fontId="5" fillId="0" borderId="55" xfId="0" applyNumberFormat="1" applyFont="1" applyFill="1" applyBorder="1" applyAlignment="1" applyProtection="1">
      <alignment horizontal="center" vertical="center"/>
    </xf>
    <xf numFmtId="1" fontId="5" fillId="27" borderId="55" xfId="0" applyNumberFormat="1" applyFont="1" applyFill="1" applyBorder="1" applyAlignment="1" applyProtection="1">
      <alignment horizontal="center" vertical="center"/>
    </xf>
    <xf numFmtId="1" fontId="5" fillId="29" borderId="55" xfId="0" applyNumberFormat="1" applyFont="1" applyFill="1" applyBorder="1" applyAlignment="1" applyProtection="1">
      <alignment horizontal="center" vertical="center"/>
    </xf>
    <xf numFmtId="3" fontId="54" fillId="28" borderId="55" xfId="0" applyNumberFormat="1" applyFont="1" applyFill="1" applyBorder="1" applyAlignment="1" applyProtection="1">
      <alignment horizontal="center" vertical="center"/>
    </xf>
    <xf numFmtId="0" fontId="5" fillId="25" borderId="0" xfId="0" applyFont="1" applyFill="1" applyProtection="1"/>
    <xf numFmtId="0" fontId="5" fillId="25" borderId="0" xfId="0" applyFont="1" applyFill="1" applyBorder="1" applyAlignment="1" applyProtection="1"/>
    <xf numFmtId="0" fontId="7" fillId="25" borderId="48" xfId="0" applyFont="1" applyFill="1" applyBorder="1" applyAlignment="1" applyProtection="1">
      <alignment vertical="center" wrapText="1"/>
    </xf>
    <xf numFmtId="0" fontId="5" fillId="25" borderId="48" xfId="0" applyFont="1" applyFill="1" applyBorder="1" applyAlignment="1" applyProtection="1">
      <alignment horizontal="left" vertical="center"/>
    </xf>
    <xf numFmtId="0" fontId="5" fillId="25" borderId="48" xfId="0" applyFont="1" applyFill="1" applyBorder="1" applyProtection="1"/>
    <xf numFmtId="0" fontId="9" fillId="25" borderId="48" xfId="0" applyFont="1" applyFill="1" applyBorder="1" applyAlignment="1" applyProtection="1">
      <alignment horizontal="center"/>
    </xf>
    <xf numFmtId="0" fontId="7" fillId="25" borderId="0" xfId="0" applyFont="1" applyFill="1" applyBorder="1" applyAlignment="1">
      <alignment vertical="center" wrapText="1"/>
    </xf>
    <xf numFmtId="0" fontId="7" fillId="25" borderId="52" xfId="0" applyFont="1" applyFill="1" applyBorder="1" applyAlignment="1">
      <alignment vertical="center" wrapText="1"/>
    </xf>
    <xf numFmtId="0" fontId="5" fillId="25" borderId="52" xfId="0" applyFont="1" applyFill="1" applyBorder="1" applyProtection="1"/>
    <xf numFmtId="0" fontId="9" fillId="25" borderId="52" xfId="0" applyFont="1" applyFill="1" applyBorder="1" applyAlignment="1" applyProtection="1">
      <alignment horizontal="center"/>
    </xf>
    <xf numFmtId="0" fontId="5" fillId="25" borderId="48" xfId="0" applyFont="1" applyFill="1" applyBorder="1" applyAlignment="1" applyProtection="1">
      <alignment horizontal="left"/>
    </xf>
    <xf numFmtId="4" fontId="5" fillId="25" borderId="0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>
      <alignment vertical="center" wrapText="1"/>
    </xf>
    <xf numFmtId="0" fontId="5" fillId="25" borderId="0" xfId="0" applyFont="1" applyFill="1" applyBorder="1" applyAlignment="1" applyProtection="1">
      <alignment horizontal="left"/>
    </xf>
    <xf numFmtId="0" fontId="0" fillId="25" borderId="52" xfId="0" applyFill="1" applyBorder="1" applyAlignment="1">
      <alignment vertical="center" wrapText="1"/>
    </xf>
    <xf numFmtId="4" fontId="5" fillId="25" borderId="52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/>
    <xf numFmtId="0" fontId="5" fillId="25" borderId="47" xfId="0" applyFont="1" applyFill="1" applyBorder="1" applyProtection="1"/>
    <xf numFmtId="0" fontId="44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164" fontId="5" fillId="0" borderId="25" xfId="0" applyNumberFormat="1" applyFont="1" applyBorder="1" applyAlignment="1" applyProtection="1">
      <alignment horizontal="center" vertical="center"/>
    </xf>
    <xf numFmtId="164" fontId="5" fillId="0" borderId="25" xfId="0" applyNumberFormat="1" applyFont="1" applyFill="1" applyBorder="1" applyAlignment="1" applyProtection="1">
      <alignment horizontal="center" vertical="center"/>
    </xf>
    <xf numFmtId="165" fontId="5" fillId="0" borderId="25" xfId="0" applyNumberFormat="1" applyFont="1" applyFill="1" applyBorder="1" applyAlignment="1" applyProtection="1">
      <alignment horizontal="center" vertical="center"/>
    </xf>
    <xf numFmtId="0" fontId="9" fillId="26" borderId="21" xfId="0" applyFont="1" applyFill="1" applyBorder="1" applyAlignment="1" applyProtection="1">
      <alignment horizontal="center" vertical="center" wrapText="1"/>
    </xf>
    <xf numFmtId="0" fontId="9" fillId="25" borderId="0" xfId="0" applyFont="1" applyFill="1" applyAlignment="1" applyProtection="1">
      <alignment horizontal="center"/>
    </xf>
    <xf numFmtId="0" fontId="9" fillId="26" borderId="23" xfId="0" applyFont="1" applyFill="1" applyBorder="1" applyAlignment="1" applyProtection="1">
      <alignment horizontal="center" vertical="center" wrapText="1"/>
    </xf>
    <xf numFmtId="165" fontId="5" fillId="0" borderId="56" xfId="0" applyNumberFormat="1" applyFont="1" applyBorder="1" applyAlignment="1" applyProtection="1">
      <alignment horizontal="center" vertical="center"/>
    </xf>
    <xf numFmtId="165" fontId="5" fillId="27" borderId="56" xfId="0" applyNumberFormat="1" applyFont="1" applyFill="1" applyBorder="1" applyAlignment="1" applyProtection="1">
      <alignment horizontal="center" vertical="center"/>
    </xf>
    <xf numFmtId="165" fontId="5" fillId="29" borderId="56" xfId="0" applyNumberFormat="1" applyFont="1" applyFill="1" applyBorder="1" applyAlignment="1" applyProtection="1">
      <alignment horizontal="center" vertical="center"/>
    </xf>
    <xf numFmtId="165" fontId="54" fillId="28" borderId="56" xfId="0" applyNumberFormat="1" applyFont="1" applyFill="1" applyBorder="1" applyAlignment="1" applyProtection="1">
      <alignment horizontal="center" vertical="center"/>
    </xf>
    <xf numFmtId="0" fontId="9" fillId="26" borderId="25" xfId="0" applyFont="1" applyFill="1" applyBorder="1" applyAlignment="1" applyProtection="1">
      <alignment horizontal="center" vertical="center" wrapText="1"/>
    </xf>
    <xf numFmtId="0" fontId="9" fillId="26" borderId="21" xfId="0" applyFont="1" applyFill="1" applyBorder="1" applyAlignment="1" applyProtection="1">
      <alignment horizontal="center" vertical="center" wrapText="1"/>
    </xf>
    <xf numFmtId="0" fontId="9" fillId="26" borderId="55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44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165" fontId="5" fillId="0" borderId="25" xfId="0" applyNumberFormat="1" applyFont="1" applyFill="1" applyBorder="1" applyAlignment="1" applyProtection="1">
      <alignment horizontal="center" vertical="center"/>
      <protection hidden="1"/>
    </xf>
    <xf numFmtId="165" fontId="5" fillId="0" borderId="56" xfId="0" applyNumberFormat="1" applyFont="1" applyFill="1" applyBorder="1" applyAlignment="1" applyProtection="1">
      <alignment horizontal="center" vertical="center"/>
      <protection hidden="1"/>
    </xf>
    <xf numFmtId="0" fontId="5" fillId="0" borderId="24" xfId="0" applyFont="1" applyFill="1" applyBorder="1" applyAlignment="1" applyProtection="1">
      <alignment vertical="center"/>
    </xf>
    <xf numFmtId="9" fontId="5" fillId="0" borderId="29" xfId="0" applyNumberFormat="1" applyFont="1" applyFill="1" applyBorder="1" applyAlignment="1" applyProtection="1">
      <alignment horizontal="center" vertical="center"/>
      <protection hidden="1"/>
    </xf>
    <xf numFmtId="0" fontId="38" fillId="0" borderId="24" xfId="0" applyFont="1" applyFill="1" applyBorder="1" applyAlignment="1" applyProtection="1">
      <alignment horizontal="right" vertical="center"/>
    </xf>
    <xf numFmtId="1" fontId="5" fillId="0" borderId="25" xfId="0" applyNumberFormat="1" applyFont="1" applyFill="1" applyBorder="1" applyAlignment="1" applyProtection="1">
      <alignment horizontal="center" vertical="center"/>
    </xf>
    <xf numFmtId="165" fontId="5" fillId="0" borderId="55" xfId="0" applyNumberFormat="1" applyFont="1" applyBorder="1" applyAlignment="1" applyProtection="1">
      <alignment horizontal="center" vertical="center"/>
    </xf>
    <xf numFmtId="165" fontId="5" fillId="0" borderId="55" xfId="0" applyNumberFormat="1" applyFont="1" applyFill="1" applyBorder="1" applyAlignment="1" applyProtection="1">
      <alignment horizontal="center" vertical="center"/>
    </xf>
    <xf numFmtId="165" fontId="5" fillId="27" borderId="55" xfId="0" applyNumberFormat="1" applyFont="1" applyFill="1" applyBorder="1" applyAlignment="1" applyProtection="1">
      <alignment horizontal="center" vertical="center"/>
    </xf>
    <xf numFmtId="165" fontId="5" fillId="29" borderId="55" xfId="0" applyNumberFormat="1" applyFont="1" applyFill="1" applyBorder="1" applyAlignment="1" applyProtection="1">
      <alignment horizontal="center" vertical="center"/>
    </xf>
    <xf numFmtId="165" fontId="54" fillId="28" borderId="55" xfId="0" applyNumberFormat="1" applyFont="1" applyFill="1" applyBorder="1" applyAlignment="1" applyProtection="1">
      <alignment horizontal="center" vertical="center"/>
    </xf>
    <xf numFmtId="0" fontId="9" fillId="26" borderId="26" xfId="0" applyFont="1" applyFill="1" applyBorder="1" applyAlignment="1" applyProtection="1">
      <alignment horizontal="center" vertical="center" wrapText="1"/>
    </xf>
    <xf numFmtId="0" fontId="5" fillId="25" borderId="0" xfId="0" applyFont="1" applyFill="1" applyBorder="1" applyAlignment="1" applyProtection="1">
      <alignment horizontal="left" vertical="center"/>
    </xf>
    <xf numFmtId="0" fontId="54" fillId="24" borderId="36" xfId="0" applyFont="1" applyFill="1" applyBorder="1" applyAlignment="1" applyProtection="1">
      <alignment vertical="center"/>
    </xf>
    <xf numFmtId="0" fontId="55" fillId="30" borderId="0" xfId="0" applyFont="1" applyFill="1" applyBorder="1" applyAlignment="1">
      <alignment vertical="center"/>
    </xf>
    <xf numFmtId="0" fontId="5" fillId="25" borderId="33" xfId="0" applyFont="1" applyFill="1" applyBorder="1" applyProtection="1"/>
    <xf numFmtId="0" fontId="5" fillId="25" borderId="34" xfId="0" applyFont="1" applyFill="1" applyBorder="1" applyProtection="1"/>
    <xf numFmtId="0" fontId="5" fillId="25" borderId="35" xfId="0" applyFont="1" applyFill="1" applyBorder="1" applyProtection="1"/>
    <xf numFmtId="0" fontId="0" fillId="25" borderId="27" xfId="0" applyFill="1" applyBorder="1" applyProtection="1"/>
    <xf numFmtId="0" fontId="37" fillId="25" borderId="0" xfId="0" applyFont="1" applyFill="1" applyBorder="1" applyProtection="1"/>
    <xf numFmtId="0" fontId="38" fillId="25" borderId="0" xfId="0" applyFont="1" applyFill="1" applyBorder="1" applyAlignment="1" applyProtection="1">
      <alignment horizontal="right"/>
    </xf>
    <xf numFmtId="0" fontId="5" fillId="25" borderId="36" xfId="0" applyFont="1" applyFill="1" applyBorder="1" applyProtection="1"/>
    <xf numFmtId="0" fontId="51" fillId="25" borderId="0" xfId="0" applyFont="1" applyFill="1" applyBorder="1" applyAlignment="1" applyProtection="1">
      <alignment horizontal="left" vertical="center"/>
    </xf>
    <xf numFmtId="0" fontId="5" fillId="25" borderId="37" xfId="0" applyFont="1" applyFill="1" applyBorder="1" applyProtection="1"/>
    <xf numFmtId="0" fontId="0" fillId="25" borderId="42" xfId="0" applyFill="1" applyBorder="1" applyProtection="1"/>
    <xf numFmtId="0" fontId="5" fillId="25" borderId="49" xfId="0" applyFont="1" applyFill="1" applyBorder="1" applyProtection="1"/>
    <xf numFmtId="0" fontId="5" fillId="25" borderId="50" xfId="0" applyFont="1" applyFill="1" applyBorder="1" applyProtection="1"/>
    <xf numFmtId="0" fontId="5" fillId="25" borderId="51" xfId="0" applyFont="1" applyFill="1" applyBorder="1" applyProtection="1"/>
    <xf numFmtId="0" fontId="5" fillId="25" borderId="42" xfId="0" applyFont="1" applyFill="1" applyBorder="1" applyProtection="1"/>
    <xf numFmtId="0" fontId="4" fillId="25" borderId="0" xfId="0" applyFont="1" applyFill="1" applyBorder="1" applyProtection="1"/>
    <xf numFmtId="0" fontId="5" fillId="25" borderId="0" xfId="0" applyFont="1" applyFill="1" applyBorder="1" applyAlignment="1" applyProtection="1">
      <alignment horizontal="left" wrapText="1"/>
    </xf>
    <xf numFmtId="0" fontId="5" fillId="25" borderId="36" xfId="0" applyFont="1" applyFill="1" applyBorder="1" applyAlignment="1" applyProtection="1"/>
    <xf numFmtId="0" fontId="5" fillId="25" borderId="37" xfId="0" applyFont="1" applyFill="1" applyBorder="1" applyAlignment="1" applyProtection="1"/>
    <xf numFmtId="0" fontId="5" fillId="25" borderId="42" xfId="0" applyFont="1" applyFill="1" applyBorder="1" applyAlignment="1" applyProtection="1"/>
    <xf numFmtId="0" fontId="5" fillId="25" borderId="54" xfId="0" applyFont="1" applyFill="1" applyBorder="1" applyProtection="1"/>
    <xf numFmtId="0" fontId="5" fillId="25" borderId="11" xfId="0" applyFont="1" applyFill="1" applyBorder="1" applyProtection="1"/>
    <xf numFmtId="0" fontId="9" fillId="25" borderId="0" xfId="0" applyFont="1" applyFill="1" applyBorder="1" applyAlignment="1" applyProtection="1">
      <alignment vertical="top" wrapText="1"/>
    </xf>
    <xf numFmtId="0" fontId="36" fillId="25" borderId="0" xfId="0" applyFont="1" applyFill="1" applyBorder="1" applyAlignment="1" applyProtection="1">
      <alignment vertical="top" wrapText="1"/>
    </xf>
    <xf numFmtId="0" fontId="36" fillId="25" borderId="52" xfId="0" applyFont="1" applyFill="1" applyBorder="1" applyAlignment="1" applyProtection="1">
      <alignment vertical="top" wrapText="1"/>
    </xf>
    <xf numFmtId="0" fontId="11" fillId="25" borderId="0" xfId="0" applyFont="1" applyFill="1" applyBorder="1" applyAlignment="1" applyProtection="1">
      <alignment horizontal="right"/>
    </xf>
    <xf numFmtId="0" fontId="37" fillId="25" borderId="42" xfId="0" applyFont="1" applyFill="1" applyBorder="1" applyProtection="1"/>
    <xf numFmtId="0" fontId="35" fillId="25" borderId="36" xfId="0" applyFont="1" applyFill="1" applyBorder="1" applyAlignment="1" applyProtection="1">
      <alignment horizontal="center" wrapText="1"/>
    </xf>
    <xf numFmtId="0" fontId="0" fillId="25" borderId="0" xfId="0" applyFill="1" applyBorder="1" applyAlignment="1" applyProtection="1">
      <alignment wrapText="1"/>
    </xf>
    <xf numFmtId="0" fontId="0" fillId="25" borderId="37" xfId="0" applyFill="1" applyBorder="1" applyAlignment="1" applyProtection="1">
      <alignment wrapText="1"/>
    </xf>
    <xf numFmtId="0" fontId="5" fillId="25" borderId="53" xfId="0" applyFont="1" applyFill="1" applyBorder="1" applyProtection="1"/>
    <xf numFmtId="0" fontId="37" fillId="25" borderId="23" xfId="0" applyFont="1" applyFill="1" applyBorder="1" applyProtection="1"/>
    <xf numFmtId="0" fontId="38" fillId="25" borderId="48" xfId="0" applyFont="1" applyFill="1" applyBorder="1" applyAlignment="1" applyProtection="1">
      <alignment horizontal="right"/>
    </xf>
    <xf numFmtId="0" fontId="37" fillId="25" borderId="45" xfId="0" applyFont="1" applyFill="1" applyBorder="1" applyProtection="1"/>
    <xf numFmtId="0" fontId="47" fillId="25" borderId="21" xfId="0" applyFont="1" applyFill="1" applyBorder="1" applyAlignment="1" applyProtection="1">
      <alignment horizontal="center" wrapText="1"/>
    </xf>
    <xf numFmtId="0" fontId="47" fillId="25" borderId="21" xfId="0" applyFont="1" applyFill="1" applyBorder="1" applyAlignment="1" applyProtection="1">
      <alignment horizontal="center"/>
    </xf>
    <xf numFmtId="165" fontId="5" fillId="25" borderId="21" xfId="0" applyNumberFormat="1" applyFont="1" applyFill="1" applyBorder="1" applyProtection="1">
      <protection hidden="1"/>
    </xf>
    <xf numFmtId="165" fontId="5" fillId="25" borderId="21" xfId="0" applyNumberFormat="1" applyFont="1" applyFill="1" applyBorder="1" applyAlignment="1" applyProtection="1">
      <alignment horizontal="right"/>
    </xf>
    <xf numFmtId="0" fontId="37" fillId="25" borderId="45" xfId="0" applyFont="1" applyFill="1" applyBorder="1" applyAlignment="1" applyProtection="1"/>
    <xf numFmtId="0" fontId="46" fillId="25" borderId="21" xfId="0" applyFont="1" applyFill="1" applyBorder="1" applyProtection="1"/>
    <xf numFmtId="165" fontId="5" fillId="25" borderId="21" xfId="0" applyNumberFormat="1" applyFont="1" applyFill="1" applyBorder="1" applyAlignment="1" applyProtection="1">
      <alignment vertical="top"/>
      <protection hidden="1"/>
    </xf>
    <xf numFmtId="0" fontId="5" fillId="25" borderId="0" xfId="0" applyFont="1" applyFill="1" applyAlignment="1" applyProtection="1"/>
    <xf numFmtId="0" fontId="5" fillId="25" borderId="0" xfId="0" applyFont="1" applyFill="1" applyBorder="1" applyAlignment="1" applyProtection="1">
      <alignment vertical="center"/>
    </xf>
    <xf numFmtId="0" fontId="37" fillId="25" borderId="45" xfId="0" applyFont="1" applyFill="1" applyBorder="1" applyAlignment="1" applyProtection="1">
      <alignment vertical="center"/>
    </xf>
    <xf numFmtId="165" fontId="5" fillId="25" borderId="21" xfId="0" applyNumberFormat="1" applyFont="1" applyFill="1" applyBorder="1" applyAlignment="1" applyProtection="1">
      <alignment vertical="center"/>
    </xf>
    <xf numFmtId="0" fontId="5" fillId="25" borderId="0" xfId="0" applyFont="1" applyFill="1" applyAlignment="1" applyProtection="1">
      <alignment vertical="center"/>
    </xf>
    <xf numFmtId="0" fontId="48" fillId="25" borderId="21" xfId="0" applyFont="1" applyFill="1" applyBorder="1" applyAlignment="1" applyProtection="1">
      <alignment horizontal="left" vertical="center"/>
    </xf>
    <xf numFmtId="1" fontId="48" fillId="25" borderId="21" xfId="0" applyNumberFormat="1" applyFont="1" applyFill="1" applyBorder="1" applyAlignment="1" applyProtection="1">
      <alignment horizontal="center" vertical="center"/>
    </xf>
    <xf numFmtId="0" fontId="5" fillId="25" borderId="21" xfId="0" applyFont="1" applyFill="1" applyBorder="1" applyAlignment="1" applyProtection="1">
      <alignment horizontal="right"/>
    </xf>
    <xf numFmtId="0" fontId="38" fillId="25" borderId="21" xfId="0" applyFont="1" applyFill="1" applyBorder="1" applyAlignment="1" applyProtection="1">
      <alignment horizontal="right"/>
    </xf>
    <xf numFmtId="0" fontId="38" fillId="25" borderId="0" xfId="0" applyFont="1" applyFill="1" applyBorder="1" applyAlignment="1" applyProtection="1">
      <alignment horizontal="right" vertical="center"/>
    </xf>
    <xf numFmtId="0" fontId="9" fillId="25" borderId="45" xfId="0" applyFont="1" applyFill="1" applyBorder="1" applyAlignment="1" applyProtection="1">
      <alignment vertical="center"/>
    </xf>
    <xf numFmtId="0" fontId="41" fillId="25" borderId="0" xfId="0" applyFont="1" applyFill="1" applyBorder="1" applyAlignment="1" applyProtection="1">
      <alignment horizontal="center"/>
    </xf>
    <xf numFmtId="0" fontId="48" fillId="25" borderId="21" xfId="0" applyFont="1" applyFill="1" applyBorder="1" applyAlignment="1" applyProtection="1">
      <alignment horizontal="center" vertical="center"/>
    </xf>
    <xf numFmtId="0" fontId="48" fillId="25" borderId="21" xfId="0" applyFont="1" applyFill="1" applyBorder="1" applyAlignment="1" applyProtection="1">
      <alignment horizontal="right" vertical="center"/>
    </xf>
    <xf numFmtId="0" fontId="38" fillId="25" borderId="0" xfId="0" applyFont="1" applyFill="1" applyBorder="1" applyAlignment="1" applyProtection="1">
      <alignment horizontal="center"/>
    </xf>
    <xf numFmtId="0" fontId="5" fillId="25" borderId="21" xfId="0" applyFont="1" applyFill="1" applyBorder="1" applyAlignment="1" applyProtection="1">
      <alignment horizontal="center" vertical="center"/>
    </xf>
    <xf numFmtId="0" fontId="5" fillId="25" borderId="21" xfId="0" applyFont="1" applyFill="1" applyBorder="1" applyAlignment="1" applyProtection="1">
      <alignment horizontal="right" vertical="center"/>
    </xf>
    <xf numFmtId="0" fontId="0" fillId="25" borderId="0" xfId="0" applyFill="1"/>
    <xf numFmtId="0" fontId="37" fillId="25" borderId="0" xfId="0" applyFont="1" applyFill="1" applyBorder="1" applyAlignment="1" applyProtection="1">
      <alignment horizontal="right"/>
    </xf>
    <xf numFmtId="0" fontId="38" fillId="25" borderId="10" xfId="0" applyFont="1" applyFill="1" applyBorder="1" applyAlignment="1" applyProtection="1">
      <alignment horizontal="right"/>
    </xf>
    <xf numFmtId="0" fontId="37" fillId="25" borderId="48" xfId="0" applyFont="1" applyFill="1" applyBorder="1" applyProtection="1"/>
    <xf numFmtId="0" fontId="46" fillId="25" borderId="0" xfId="0" applyFont="1" applyFill="1" applyProtection="1">
      <protection hidden="1"/>
    </xf>
    <xf numFmtId="0" fontId="46" fillId="25" borderId="0" xfId="0" applyFont="1" applyFill="1" applyProtection="1"/>
    <xf numFmtId="164" fontId="46" fillId="25" borderId="0" xfId="0" applyNumberFormat="1" applyFont="1" applyFill="1" applyProtection="1">
      <protection hidden="1"/>
    </xf>
    <xf numFmtId="164" fontId="46" fillId="25" borderId="0" xfId="0" applyNumberFormat="1" applyFont="1" applyFill="1" applyAlignment="1" applyProtection="1">
      <alignment vertical="top"/>
      <protection hidden="1"/>
    </xf>
    <xf numFmtId="1" fontId="38" fillId="25" borderId="0" xfId="0" applyNumberFormat="1" applyFont="1" applyFill="1" applyBorder="1" applyAlignment="1" applyProtection="1">
      <alignment horizontal="right"/>
    </xf>
    <xf numFmtId="1" fontId="5" fillId="25" borderId="0" xfId="0" applyNumberFormat="1" applyFont="1" applyFill="1" applyAlignment="1" applyProtection="1">
      <alignment vertical="center"/>
    </xf>
    <xf numFmtId="0" fontId="48" fillId="25" borderId="0" xfId="0" applyFont="1" applyFill="1" applyBorder="1" applyAlignment="1" applyProtection="1">
      <alignment horizontal="left" vertical="center"/>
    </xf>
    <xf numFmtId="0" fontId="48" fillId="25" borderId="21" xfId="0" applyFont="1" applyFill="1" applyBorder="1" applyAlignment="1" applyProtection="1">
      <alignment horizontal="right"/>
    </xf>
    <xf numFmtId="0" fontId="48" fillId="25" borderId="0" xfId="0" applyFont="1" applyFill="1" applyBorder="1" applyAlignment="1" applyProtection="1">
      <alignment horizontal="right"/>
    </xf>
    <xf numFmtId="0" fontId="48" fillId="25" borderId="0" xfId="0" applyFont="1" applyFill="1" applyBorder="1" applyAlignment="1" applyProtection="1">
      <alignment horizontal="right" vertical="center"/>
    </xf>
    <xf numFmtId="0" fontId="5" fillId="25" borderId="0" xfId="0" applyFont="1" applyFill="1" applyBorder="1" applyAlignment="1" applyProtection="1">
      <alignment horizontal="right"/>
    </xf>
    <xf numFmtId="0" fontId="5" fillId="25" borderId="21" xfId="0" applyFont="1" applyFill="1" applyBorder="1" applyProtection="1"/>
    <xf numFmtId="0" fontId="54" fillId="25" borderId="21" xfId="0" applyFont="1" applyFill="1" applyBorder="1" applyProtection="1"/>
    <xf numFmtId="165" fontId="54" fillId="25" borderId="21" xfId="0" applyNumberFormat="1" applyFont="1" applyFill="1" applyBorder="1" applyAlignment="1" applyProtection="1">
      <alignment vertical="center"/>
    </xf>
    <xf numFmtId="0" fontId="42" fillId="24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32" fillId="24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2" fillId="0" borderId="28" xfId="0" applyFont="1" applyBorder="1" applyAlignment="1">
      <alignment horizontal="center" wrapText="1"/>
    </xf>
    <xf numFmtId="0" fontId="0" fillId="0" borderId="28" xfId="0" applyBorder="1" applyAlignment="1">
      <alignment wrapText="1"/>
    </xf>
    <xf numFmtId="0" fontId="4" fillId="2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3" fillId="24" borderId="0" xfId="0" applyFont="1" applyFill="1" applyAlignment="1">
      <alignment horizontal="center" wrapText="1"/>
    </xf>
    <xf numFmtId="0" fontId="49" fillId="0" borderId="0" xfId="0" applyFont="1" applyAlignment="1">
      <alignment horizontal="center" wrapText="1"/>
    </xf>
    <xf numFmtId="0" fontId="5" fillId="25" borderId="49" xfId="0" applyFont="1" applyFill="1" applyBorder="1" applyAlignment="1" applyProtection="1">
      <alignment horizontal="center" wrapText="1"/>
    </xf>
    <xf numFmtId="0" fontId="0" fillId="25" borderId="50" xfId="0" applyFill="1" applyBorder="1" applyAlignment="1" applyProtection="1">
      <alignment wrapText="1"/>
    </xf>
    <xf numFmtId="0" fontId="0" fillId="25" borderId="51" xfId="0" applyFill="1" applyBorder="1" applyAlignment="1" applyProtection="1">
      <alignment wrapText="1"/>
    </xf>
    <xf numFmtId="0" fontId="9" fillId="25" borderId="0" xfId="0" applyFont="1" applyFill="1" applyBorder="1" applyAlignment="1" applyProtection="1">
      <alignment horizontal="left" vertical="center" wrapText="1"/>
    </xf>
    <xf numFmtId="0" fontId="0" fillId="25" borderId="0" xfId="0" applyFill="1" applyBorder="1" applyAlignment="1" applyProtection="1">
      <alignment horizontal="left" vertical="center" wrapText="1"/>
    </xf>
    <xf numFmtId="0" fontId="7" fillId="25" borderId="30" xfId="0" applyFont="1" applyFill="1" applyBorder="1" applyAlignment="1" applyProtection="1">
      <alignment horizontal="center" vertical="center" wrapText="1"/>
      <protection locked="0"/>
    </xf>
    <xf numFmtId="0" fontId="7" fillId="25" borderId="31" xfId="0" applyFont="1" applyFill="1" applyBorder="1" applyAlignment="1" applyProtection="1">
      <alignment wrapText="1"/>
      <protection locked="0"/>
    </xf>
    <xf numFmtId="0" fontId="35" fillId="25" borderId="32" xfId="0" applyFont="1" applyFill="1" applyBorder="1" applyAlignment="1" applyProtection="1">
      <alignment horizontal="center" vertical="center" wrapText="1"/>
    </xf>
    <xf numFmtId="0" fontId="0" fillId="25" borderId="0" xfId="0" applyFill="1" applyBorder="1" applyAlignment="1">
      <alignment wrapText="1"/>
    </xf>
    <xf numFmtId="0" fontId="5" fillId="25" borderId="0" xfId="0" applyFont="1" applyFill="1" applyBorder="1" applyAlignment="1" applyProtection="1">
      <alignment horizontal="left" wrapText="1"/>
    </xf>
    <xf numFmtId="0" fontId="4" fillId="25" borderId="0" xfId="0" applyFont="1" applyFill="1" applyBorder="1" applyAlignment="1" applyProtection="1">
      <alignment horizontal="center" vertical="center"/>
    </xf>
    <xf numFmtId="0" fontId="4" fillId="25" borderId="52" xfId="0" applyFont="1" applyFill="1" applyBorder="1" applyAlignment="1" applyProtection="1">
      <alignment horizontal="center" vertical="center"/>
    </xf>
    <xf numFmtId="0" fontId="45" fillId="25" borderId="0" xfId="0" applyFont="1" applyFill="1" applyBorder="1" applyAlignment="1" applyProtection="1">
      <alignment horizontal="left" vertical="center" wrapText="1"/>
    </xf>
    <xf numFmtId="0" fontId="45" fillId="25" borderId="52" xfId="0" applyFont="1" applyFill="1" applyBorder="1" applyAlignment="1" applyProtection="1">
      <alignment horizontal="left" vertical="center" wrapText="1"/>
    </xf>
    <xf numFmtId="0" fontId="43" fillId="24" borderId="0" xfId="34" applyFill="1" applyBorder="1" applyAlignment="1" applyProtection="1">
      <alignment horizontal="left" vertical="center" wrapText="1"/>
      <protection locked="0"/>
    </xf>
    <xf numFmtId="0" fontId="44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35" fillId="24" borderId="36" xfId="0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37" xfId="0" applyBorder="1" applyAlignment="1" applyProtection="1"/>
    <xf numFmtId="0" fontId="34" fillId="24" borderId="38" xfId="0" applyFont="1" applyFill="1" applyBorder="1" applyAlignment="1" applyProtection="1">
      <alignment horizontal="center" wrapText="1"/>
    </xf>
    <xf numFmtId="0" fontId="34" fillId="0" borderId="39" xfId="0" applyFont="1" applyBorder="1" applyAlignment="1" applyProtection="1">
      <alignment horizontal="center" wrapText="1"/>
    </xf>
    <xf numFmtId="0" fontId="34" fillId="0" borderId="40" xfId="0" applyFont="1" applyBorder="1" applyAlignment="1" applyProtection="1">
      <alignment horizontal="center" wrapText="1"/>
    </xf>
    <xf numFmtId="0" fontId="34" fillId="0" borderId="50" xfId="0" applyFont="1" applyBorder="1" applyAlignment="1" applyProtection="1">
      <alignment horizontal="center" wrapText="1"/>
    </xf>
    <xf numFmtId="0" fontId="44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0" fontId="43" fillId="25" borderId="0" xfId="34" applyFill="1" applyBorder="1" applyAlignment="1" applyProtection="1">
      <alignment horizontal="left" vertical="center" wrapText="1"/>
      <protection locked="0"/>
    </xf>
    <xf numFmtId="0" fontId="5" fillId="24" borderId="57" xfId="0" applyFont="1" applyFill="1" applyBorder="1" applyProtection="1"/>
    <xf numFmtId="0" fontId="37" fillId="24" borderId="58" xfId="0" applyFont="1" applyFill="1" applyBorder="1" applyProtection="1"/>
    <xf numFmtId="0" fontId="0" fillId="0" borderId="57" xfId="0" applyBorder="1"/>
    <xf numFmtId="0" fontId="4" fillId="0" borderId="0" xfId="0" applyFont="1" applyBorder="1" applyAlignment="1">
      <alignment wrapText="1"/>
    </xf>
    <xf numFmtId="0" fontId="54" fillId="24" borderId="0" xfId="0" applyFont="1" applyFill="1" applyBorder="1" applyAlignment="1" applyProtection="1">
      <alignment vertical="center"/>
    </xf>
    <xf numFmtId="0" fontId="9" fillId="25" borderId="48" xfId="0" applyFont="1" applyFill="1" applyBorder="1" applyAlignment="1" applyProtection="1">
      <alignment horizontal="center" vertical="center" wrapText="1"/>
    </xf>
    <xf numFmtId="0" fontId="9" fillId="25" borderId="0" xfId="0" applyFont="1" applyFill="1" applyBorder="1" applyAlignment="1" applyProtection="1">
      <alignment horizontal="center" vertical="center" wrapText="1"/>
    </xf>
    <xf numFmtId="0" fontId="9" fillId="25" borderId="52" xfId="0" applyFont="1" applyFill="1" applyBorder="1" applyAlignment="1" applyProtection="1">
      <alignment horizontal="center" vertical="center" wrapText="1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3" xfId="46" xr:uid="{00000000-0005-0000-0000-000027000000}"/>
    <cellStyle name="Normal 3" xfId="47" xr:uid="{00000000-0005-0000-0000-000028000000}"/>
    <cellStyle name="Normal 4" xfId="48" xr:uid="{00000000-0005-0000-0000-000029000000}"/>
    <cellStyle name="Normal 5" xfId="49" xr:uid="{00000000-0005-0000-0000-00002A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u" xfId="43" xr:uid="{00000000-0005-0000-0000-00002F000000}"/>
    <cellStyle name="Undefined" xfId="44" xr:uid="{00000000-0005-0000-0000-000030000000}"/>
    <cellStyle name="Warning Text" xfId="45" builtinId="11" customBuiltin="1"/>
  </cellStyles>
  <dxfs count="10"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FEB8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F16A05"/>
      <rgbColor rgb="00F04242"/>
      <rgbColor rgb="00BF4900"/>
      <rgbColor rgb="00FB994F"/>
      <rgbColor rgb="00000080"/>
      <rgbColor rgb="009B4719"/>
      <rgbColor rgb="00FFFF00"/>
      <rgbColor rgb="0000FFFF"/>
      <rgbColor rgb="00800080"/>
      <rgbColor rgb="00BA1400"/>
      <rgbColor rgb="00008080"/>
      <rgbColor rgb="00C851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85100"/>
      <color rgb="FF66FF99"/>
      <color rgb="FFC49500"/>
      <color rgb="FFD6A300"/>
      <color rgb="FFF05E5A"/>
      <color rgb="FFFF5D5D"/>
      <color rgb="FF993300"/>
      <color rgb="FFCC6600"/>
      <color rgb="FFFF66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Vacancy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Vacancies!$D$7</c:f>
              <c:strCache>
                <c:ptCount val="1"/>
                <c:pt idx="0">
                  <c:v>Total Social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Vacancies!$B$8:$B$28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Vacancies!$D$8:$D$28</c:f>
              <c:numCache>
                <c:formatCode>#,##0.0</c:formatCode>
                <c:ptCount val="21"/>
                <c:pt idx="0">
                  <c:v>63.2</c:v>
                </c:pt>
                <c:pt idx="1">
                  <c:v>224.9</c:v>
                </c:pt>
                <c:pt idx="2">
                  <c:v>206.2</c:v>
                </c:pt>
                <c:pt idx="3">
                  <c:v>323.7</c:v>
                </c:pt>
                <c:pt idx="4">
                  <c:v>505.3</c:v>
                </c:pt>
                <c:pt idx="5">
                  <c:v>79</c:v>
                </c:pt>
                <c:pt idx="6">
                  <c:v>771</c:v>
                </c:pt>
                <c:pt idx="7">
                  <c:v>171.7</c:v>
                </c:pt>
                <c:pt idx="8">
                  <c:v>150.69999999999999</c:v>
                </c:pt>
                <c:pt idx="9">
                  <c:v>382.6</c:v>
                </c:pt>
                <c:pt idx="10">
                  <c:v>195.1</c:v>
                </c:pt>
                <c:pt idx="11">
                  <c:v>107.8</c:v>
                </c:pt>
                <c:pt idx="12">
                  <c:v>80.400000000000006</c:v>
                </c:pt>
                <c:pt idx="13">
                  <c:v>252.1</c:v>
                </c:pt>
                <c:pt idx="14">
                  <c:v>162.30000000000001</c:v>
                </c:pt>
                <c:pt idx="15">
                  <c:v>460.9</c:v>
                </c:pt>
                <c:pt idx="16">
                  <c:v>118.4</c:v>
                </c:pt>
                <c:pt idx="17">
                  <c:v>85</c:v>
                </c:pt>
                <c:pt idx="18">
                  <c:v>503.1</c:v>
                </c:pt>
                <c:pt idx="19">
                  <c:v>52.4</c:v>
                </c:pt>
                <c:pt idx="20">
                  <c:v>77.400000000000006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0-4CBF-B7E1-3EF588854FE1}"/>
            </c:ext>
          </c:extLst>
        </c:ser>
        <c:ser>
          <c:idx val="1"/>
          <c:order val="1"/>
          <c:tx>
            <c:strRef>
              <c:f>Vacancies!$E$7</c:f>
              <c:strCache>
                <c:ptCount val="1"/>
                <c:pt idx="0">
                  <c:v>Number of Vacancies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Vacancies!$B$8:$B$28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Vacancies!$E$8:$E$28</c:f>
              <c:numCache>
                <c:formatCode>#,##0.0</c:formatCode>
                <c:ptCount val="21"/>
                <c:pt idx="0">
                  <c:v>10</c:v>
                </c:pt>
                <c:pt idx="1">
                  <c:v>2.2999999999999998</c:v>
                </c:pt>
                <c:pt idx="2">
                  <c:v>103</c:v>
                </c:pt>
                <c:pt idx="3">
                  <c:v>6</c:v>
                </c:pt>
                <c:pt idx="4">
                  <c:v>57</c:v>
                </c:pt>
                <c:pt idx="5">
                  <c:v>6</c:v>
                </c:pt>
                <c:pt idx="6">
                  <c:v>69.8</c:v>
                </c:pt>
                <c:pt idx="7">
                  <c:v>70</c:v>
                </c:pt>
                <c:pt idx="8">
                  <c:v>16</c:v>
                </c:pt>
                <c:pt idx="9">
                  <c:v>50</c:v>
                </c:pt>
                <c:pt idx="10">
                  <c:v>2</c:v>
                </c:pt>
                <c:pt idx="11">
                  <c:v>45.7</c:v>
                </c:pt>
                <c:pt idx="12">
                  <c:v>64.2</c:v>
                </c:pt>
                <c:pt idx="13">
                  <c:v>46.6</c:v>
                </c:pt>
                <c:pt idx="14">
                  <c:v>44</c:v>
                </c:pt>
                <c:pt idx="15">
                  <c:v>179.6</c:v>
                </c:pt>
                <c:pt idx="16">
                  <c:v>64</c:v>
                </c:pt>
                <c:pt idx="17">
                  <c:v>10.6</c:v>
                </c:pt>
                <c:pt idx="18">
                  <c:v>56.2</c:v>
                </c:pt>
                <c:pt idx="19">
                  <c:v>25</c:v>
                </c:pt>
                <c:pt idx="20">
                  <c:v>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0527872"/>
        <c:axId val="200529408"/>
      </c:barChart>
      <c:barChart>
        <c:barDir val="col"/>
        <c:grouping val="clustered"/>
        <c:varyColors val="0"/>
        <c:ser>
          <c:idx val="4"/>
          <c:order val="6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Vacancies!$U$8:$U$28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0531328"/>
        <c:axId val="200541312"/>
      </c:barChart>
      <c:lineChart>
        <c:grouping val="standard"/>
        <c:varyColors val="0"/>
        <c:ser>
          <c:idx val="2"/>
          <c:order val="2"/>
          <c:tx>
            <c:strRef>
              <c:f>Vacancies!$F$7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Vacancies!$F$8:$F$28</c:f>
              <c:numCache>
                <c:formatCode>0.0</c:formatCode>
                <c:ptCount val="21"/>
                <c:pt idx="0">
                  <c:v>13.661202185792348</c:v>
                </c:pt>
                <c:pt idx="1">
                  <c:v>1.0123239436619718</c:v>
                </c:pt>
                <c:pt idx="2">
                  <c:v>33.3117723156533</c:v>
                </c:pt>
                <c:pt idx="3">
                  <c:v>1.8198362147406735</c:v>
                </c:pt>
                <c:pt idx="4">
                  <c:v>10.136937577805442</c:v>
                </c:pt>
                <c:pt idx="5">
                  <c:v>7.0588235294117645</c:v>
                </c:pt>
                <c:pt idx="6">
                  <c:v>8.3016175071360614</c:v>
                </c:pt>
                <c:pt idx="7">
                  <c:v>28.961522548613988</c:v>
                </c:pt>
                <c:pt idx="8">
                  <c:v>9.5980803839232163</c:v>
                </c:pt>
                <c:pt idx="9">
                  <c:v>11.55802126675913</c:v>
                </c:pt>
                <c:pt idx="10">
                  <c:v>1.0147133434804667</c:v>
                </c:pt>
                <c:pt idx="11">
                  <c:v>29.77198697068404</c:v>
                </c:pt>
                <c:pt idx="12">
                  <c:v>44.398340248962654</c:v>
                </c:pt>
                <c:pt idx="13">
                  <c:v>15.600937395379983</c:v>
                </c:pt>
                <c:pt idx="14">
                  <c:v>21.328162869607368</c:v>
                </c:pt>
                <c:pt idx="15">
                  <c:v>28.040593286494925</c:v>
                </c:pt>
                <c:pt idx="16">
                  <c:v>35.087719298245609</c:v>
                </c:pt>
                <c:pt idx="17">
                  <c:v>11.08786610878661</c:v>
                </c:pt>
                <c:pt idx="18">
                  <c:v>10.048274629000534</c:v>
                </c:pt>
                <c:pt idx="19">
                  <c:v>32.299741602067186</c:v>
                </c:pt>
                <c:pt idx="20">
                  <c:v>23.366336633663369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31328"/>
        <c:axId val="200541312"/>
      </c:lineChart>
      <c:scatterChart>
        <c:scatterStyle val="lineMarker"/>
        <c:varyColors val="0"/>
        <c:ser>
          <c:idx val="3"/>
          <c:order val="3"/>
          <c:tx>
            <c:strRef>
              <c:f>Vacancies!$T$5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E5E0-4CBF-B7E1-3EF588854FE1}"/>
              </c:ext>
            </c:extLst>
          </c:dPt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Vacancies!$U$5:$V$5</c:f>
              <c:numCache>
                <c:formatCode>0.0</c:formatCode>
                <c:ptCount val="2"/>
                <c:pt idx="0">
                  <c:v>15.449051196796299</c:v>
                </c:pt>
                <c:pt idx="1">
                  <c:v>15.449051196796299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E0-4CBF-B7E1-3EF588854FE1}"/>
            </c:ext>
          </c:extLst>
        </c:ser>
        <c:ser>
          <c:idx val="6"/>
          <c:order val="4"/>
          <c:tx>
            <c:strRef>
              <c:f>Vacancies!$T$6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Vacancies!$U$6:$V$6</c:f>
              <c:numCache>
                <c:formatCode>0.0</c:formatCode>
                <c:ptCount val="2"/>
                <c:pt idx="0">
                  <c:v>16.966588686941396</c:v>
                </c:pt>
                <c:pt idx="1">
                  <c:v>16.966588686941396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5E0-4CBF-B7E1-3EF588854FE1}"/>
            </c:ext>
          </c:extLst>
        </c:ser>
        <c:ser>
          <c:idx val="5"/>
          <c:order val="5"/>
          <c:tx>
            <c:strRef>
              <c:f>Vacancies!$T$7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E5E0-4CBF-B7E1-3EF588854FE1}"/>
              </c:ext>
            </c:extLst>
          </c:dPt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Vacancies!$U$7:$V$7</c:f>
              <c:numCache>
                <c:formatCode>0.0</c:formatCode>
                <c:ptCount val="2"/>
                <c:pt idx="0">
                  <c:v>16.099813258390864</c:v>
                </c:pt>
                <c:pt idx="1">
                  <c:v>16.099813258390864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5E0-4CBF-B7E1-3EF58885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31328"/>
        <c:axId val="200541312"/>
      </c:scatterChart>
      <c:catAx>
        <c:axId val="200527872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52940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05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527872"/>
        <c:crosses val="autoZero"/>
        <c:crossBetween val="between"/>
      </c:valAx>
      <c:catAx>
        <c:axId val="2005313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541312"/>
        <c:crosses val="autoZero"/>
        <c:auto val="1"/>
        <c:lblAlgn val="ctr"/>
        <c:lblOffset val="100"/>
        <c:noMultiLvlLbl val="0"/>
      </c:catAx>
      <c:valAx>
        <c:axId val="200541312"/>
        <c:scaling>
          <c:orientation val="minMax"/>
          <c:max val="8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53132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(FTE)</a:t>
            </a:r>
            <a:r>
              <a:rPr lang="en-US" sz="1100"/>
              <a:t> 2018-2020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Agency!$H$39</c:f>
              <c:strCache>
                <c:ptCount val="1"/>
                <c:pt idx="0">
                  <c:v>Change 2018-2020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Agency!$B$40:$B$63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Agency!$H$107:$H$130</c:f>
              <c:numCache>
                <c:formatCode>0%</c:formatCode>
                <c:ptCount val="24"/>
                <c:pt idx="0">
                  <c:v>-0.48051948051948051</c:v>
                </c:pt>
                <c:pt idx="1">
                  <c:v>0</c:v>
                </c:pt>
                <c:pt idx="2">
                  <c:v>1.0188679245283021</c:v>
                </c:pt>
                <c:pt idx="3">
                  <c:v>0</c:v>
                </c:pt>
                <c:pt idx="4">
                  <c:v>-0.1075268817204301</c:v>
                </c:pt>
                <c:pt idx="5">
                  <c:v>0.35555555555555546</c:v>
                </c:pt>
                <c:pt idx="6">
                  <c:v>-9.6491228070175405E-2</c:v>
                </c:pt>
                <c:pt idx="7">
                  <c:v>-6.5616797900262466E-2</c:v>
                </c:pt>
                <c:pt idx="8">
                  <c:v>-0.46551724137931033</c:v>
                </c:pt>
                <c:pt idx="9">
                  <c:v>0.44303797468354428</c:v>
                </c:pt>
                <c:pt idx="10">
                  <c:v>-0.64285714285714279</c:v>
                </c:pt>
                <c:pt idx="11">
                  <c:v>-0.17888563049853376</c:v>
                </c:pt>
                <c:pt idx="12">
                  <c:v>0.37797619047619035</c:v>
                </c:pt>
                <c:pt idx="13">
                  <c:v>-0.37278106508875736</c:v>
                </c:pt>
                <c:pt idx="14">
                  <c:v>0.52173913043478248</c:v>
                </c:pt>
                <c:pt idx="15">
                  <c:v>0.36486486486486491</c:v>
                </c:pt>
                <c:pt idx="16">
                  <c:v>-0.29090909090909089</c:v>
                </c:pt>
                <c:pt idx="17">
                  <c:v>-0.23357664233576639</c:v>
                </c:pt>
                <c:pt idx="18">
                  <c:v>0.35897435897435909</c:v>
                </c:pt>
                <c:pt idx="19">
                  <c:v>-0.10903426791277258</c:v>
                </c:pt>
                <c:pt idx="20">
                  <c:v>-0.24761904761904766</c:v>
                </c:pt>
                <c:pt idx="21">
                  <c:v>0.15333333333333338</c:v>
                </c:pt>
                <c:pt idx="22">
                  <c:v>-2.9585798816568049E-2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C-41CA-8A9C-4AF3A0A7F7A0}"/>
            </c:ext>
          </c:extLst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Agency!$V$107:$V$130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C-41CA-8A9C-4AF3A0A7F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2917760"/>
        <c:axId val="202919296"/>
      </c:barChart>
      <c:catAx>
        <c:axId val="20291776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2919296"/>
        <c:crosses val="autoZero"/>
        <c:auto val="1"/>
        <c:lblAlgn val="ctr"/>
        <c:lblOffset val="100"/>
        <c:noMultiLvlLbl val="0"/>
      </c:catAx>
      <c:valAx>
        <c:axId val="20291929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291776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Absence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86417823440519137"/>
          <c:h val="0.598444907825257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Absence!$F$7</c:f>
              <c:strCache>
                <c:ptCount val="1"/>
                <c:pt idx="0">
                  <c:v>Absence Rate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strRef>
              <c:f>Absence!$B$8:$B$28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Absence!$F$8:$F$28</c:f>
              <c:numCache>
                <c:formatCode>0.0</c:formatCode>
                <c:ptCount val="21"/>
                <c:pt idx="0">
                  <c:v>1.2801505033389813</c:v>
                </c:pt>
                <c:pt idx="1">
                  <c:v>1.3391778673286117</c:v>
                </c:pt>
                <c:pt idx="2">
                  <c:v>1.7017726082008906</c:v>
                </c:pt>
                <c:pt idx="3">
                  <c:v>2.608860639408026</c:v>
                </c:pt>
                <c:pt idx="4">
                  <c:v>2.0984649331261855</c:v>
                </c:pt>
                <c:pt idx="5">
                  <c:v>2.9701983454599823</c:v>
                </c:pt>
                <c:pt idx="6">
                  <c:v>2.3050134297415159</c:v>
                </c:pt>
                <c:pt idx="7">
                  <c:v>1.446856126094314</c:v>
                </c:pt>
                <c:pt idx="8">
                  <c:v>1.5013924520217987</c:v>
                </c:pt>
                <c:pt idx="9">
                  <c:v>2.5540129491131953</c:v>
                </c:pt>
                <c:pt idx="10">
                  <c:v>0.95852318818937987</c:v>
                </c:pt>
                <c:pt idx="11">
                  <c:v>1.9977210640877683</c:v>
                </c:pt>
                <c:pt idx="12">
                  <c:v>4.7302855799741446</c:v>
                </c:pt>
                <c:pt idx="13">
                  <c:v>2.5107209674950886</c:v>
                </c:pt>
                <c:pt idx="14">
                  <c:v>2.9691297829915433</c:v>
                </c:pt>
                <c:pt idx="15">
                  <c:v>2.9288810150629634</c:v>
                </c:pt>
                <c:pt idx="16">
                  <c:v>2.8962279208342196</c:v>
                </c:pt>
                <c:pt idx="17">
                  <c:v>2.7281148679944418</c:v>
                </c:pt>
                <c:pt idx="18">
                  <c:v>1.3624191430454018</c:v>
                </c:pt>
                <c:pt idx="19">
                  <c:v>1.5064314479773997</c:v>
                </c:pt>
                <c:pt idx="20">
                  <c:v>3.1902988870577222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5-412F-ADE0-157F2BCFEA72}"/>
            </c:ext>
          </c:extLst>
        </c:ser>
        <c:ser>
          <c:idx val="4"/>
          <c:order val="4"/>
          <c:tx>
            <c:strRef>
              <c:f>Absence!$V$2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25400">
              <a:noFill/>
            </a:ln>
          </c:spPr>
          <c:invertIfNegative val="0"/>
          <c:cat>
            <c:strRef>
              <c:f>Absence!$B$8:$B$28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Absence!$U$8:$U$28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5-412F-ADE0-157F2BCF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3149696"/>
        <c:axId val="203151232"/>
      </c:barChart>
      <c:scatterChart>
        <c:scatterStyle val="lineMarker"/>
        <c:varyColors val="0"/>
        <c:ser>
          <c:idx val="3"/>
          <c:order val="1"/>
          <c:tx>
            <c:strRef>
              <c:f>Absence!$T$5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9775-412F-ADE0-157F2BCFEA72}"/>
              </c:ext>
            </c:extLst>
          </c:dPt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21.5</c:v>
                </c:pt>
              </c:numCache>
            </c:numRef>
          </c:xVal>
          <c:yVal>
            <c:numRef>
              <c:f>Absence!$U$5:$V$5</c:f>
              <c:numCache>
                <c:formatCode>0.0</c:formatCode>
                <c:ptCount val="2"/>
                <c:pt idx="0">
                  <c:v>2.1637676208196184</c:v>
                </c:pt>
                <c:pt idx="1">
                  <c:v>2.1637676208196184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75-412F-ADE0-157F2BCFEA72}"/>
            </c:ext>
          </c:extLst>
        </c:ser>
        <c:ser>
          <c:idx val="6"/>
          <c:order val="2"/>
          <c:tx>
            <c:strRef>
              <c:f>Absence!$T$6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21.5</c:v>
                </c:pt>
              </c:numCache>
            </c:numRef>
          </c:xVal>
          <c:yVal>
            <c:numRef>
              <c:f>Absence!$U$6:$V$6</c:f>
              <c:numCache>
                <c:formatCode>0.0</c:formatCode>
                <c:ptCount val="2"/>
                <c:pt idx="0">
                  <c:v>2.818050082551312</c:v>
                </c:pt>
                <c:pt idx="1">
                  <c:v>2.818050082551312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75-412F-ADE0-157F2BCFEA72}"/>
            </c:ext>
          </c:extLst>
        </c:ser>
        <c:ser>
          <c:idx val="5"/>
          <c:order val="3"/>
          <c:tx>
            <c:strRef>
              <c:f>Absence!$T$7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9775-412F-ADE0-157F2BCFEA72}"/>
              </c:ext>
            </c:extLst>
          </c:dPt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21.5</c:v>
                </c:pt>
              </c:numCache>
            </c:numRef>
          </c:xVal>
          <c:yVal>
            <c:numRef>
              <c:f>Absence!$U$7:$V$7</c:f>
              <c:numCache>
                <c:formatCode>0.0</c:formatCode>
                <c:ptCount val="2"/>
                <c:pt idx="0">
                  <c:v>2.8664531403206643</c:v>
                </c:pt>
                <c:pt idx="1">
                  <c:v>2.8664531403206643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75-412F-ADE0-157F2BCF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49696"/>
        <c:axId val="203151232"/>
      </c:scatterChart>
      <c:catAx>
        <c:axId val="20314969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15123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31512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 Days Lost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149696"/>
        <c:crosses val="autoZero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Absence Rate</a:t>
            </a:r>
            <a:r>
              <a:rPr lang="en-US" sz="1100"/>
              <a:t> 2016-2018</a:t>
            </a:r>
          </a:p>
        </c:rich>
      </c:tx>
      <c:layout>
        <c:manualLayout>
          <c:xMode val="edge"/>
          <c:yMode val="edge"/>
          <c:x val="0.13667506561679788"/>
          <c:y val="9.27536231884057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42770284149264"/>
          <c:w val="0.60838376499695646"/>
          <c:h val="0.843055643044619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Absence!$H$38</c:f>
              <c:strCache>
                <c:ptCount val="1"/>
                <c:pt idx="0">
                  <c:v>Change 2016-2018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Absence!$B$39:$B$63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Absence!$H$39:$H$63</c:f>
              <c:numCache>
                <c:formatCode>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0-4B24-A34C-C972940A89A7}"/>
            </c:ext>
          </c:extLst>
        </c:ser>
        <c:ser>
          <c:idx val="1"/>
          <c:order val="1"/>
          <c:tx>
            <c:strRef>
              <c:f>Absence!$V$2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Absence!$U$39:$U$63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0-4B24-A34C-C972940A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203574272"/>
        <c:axId val="203580160"/>
      </c:barChart>
      <c:catAx>
        <c:axId val="203574272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3580160"/>
        <c:crosses val="autoZero"/>
        <c:auto val="1"/>
        <c:lblAlgn val="ctr"/>
        <c:lblOffset val="100"/>
        <c:noMultiLvlLbl val="0"/>
      </c:catAx>
      <c:valAx>
        <c:axId val="20358016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357427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7.0001049868766402E-2"/>
          <c:y val="7.332178477690289E-2"/>
          <c:w val="0.8666475065616797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Vacancy Rate</a:t>
            </a:r>
            <a:r>
              <a:rPr lang="en-US" sz="1100"/>
              <a:t> 2018-2020</a:t>
            </a:r>
          </a:p>
        </c:rich>
      </c:tx>
      <c:layout>
        <c:manualLayout>
          <c:xMode val="edge"/>
          <c:yMode val="edge"/>
          <c:x val="0.13667506561679788"/>
          <c:y val="9.27536231884057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42770284149264"/>
          <c:w val="0.60838376499695646"/>
          <c:h val="0.843055643044619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Vacancies!$H$38</c:f>
              <c:strCache>
                <c:ptCount val="1"/>
                <c:pt idx="0">
                  <c:v>Change 2018-2020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Vacancies!$B$39:$B$62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Vacancies!$H$39:$H$62</c:f>
              <c:numCache>
                <c:formatCode>0%</c:formatCode>
                <c:ptCount val="24"/>
                <c:pt idx="0">
                  <c:v>-4.467117581871697E-2</c:v>
                </c:pt>
                <c:pt idx="1">
                  <c:v>0.12480438184663525</c:v>
                </c:pt>
                <c:pt idx="2">
                  <c:v>0.5073200142829547</c:v>
                </c:pt>
                <c:pt idx="3">
                  <c:v>-0.54504094631483158</c:v>
                </c:pt>
                <c:pt idx="4">
                  <c:v>-0.14815650606676958</c:v>
                </c:pt>
                <c:pt idx="5">
                  <c:v>6.9518716577540135E-2</c:v>
                </c:pt>
                <c:pt idx="6">
                  <c:v>-0.22414789652934</c:v>
                </c:pt>
                <c:pt idx="7">
                  <c:v>-0.13028460814973</c:v>
                </c:pt>
                <c:pt idx="8">
                  <c:v>-0.28372534448334208</c:v>
                </c:pt>
                <c:pt idx="9">
                  <c:v>3.1966184532065282E-2</c:v>
                </c:pt>
                <c:pt idx="10">
                  <c:v>-0.91400734377284187</c:v>
                </c:pt>
                <c:pt idx="11">
                  <c:v>-0.36384643225034097</c:v>
                </c:pt>
                <c:pt idx="12">
                  <c:v>0.57440922868661903</c:v>
                </c:pt>
                <c:pt idx="13">
                  <c:v>-0.39295963442101234</c:v>
                </c:pt>
                <c:pt idx="14">
                  <c:v>0.25459781585925695</c:v>
                </c:pt>
                <c:pt idx="15">
                  <c:v>0.28039238751118389</c:v>
                </c:pt>
                <c:pt idx="16">
                  <c:v>-0.34781190895454256</c:v>
                </c:pt>
                <c:pt idx="17">
                  <c:v>-0.45379969907455125</c:v>
                </c:pt>
                <c:pt idx="18">
                  <c:v>8.0459637526939104E-2</c:v>
                </c:pt>
                <c:pt idx="19">
                  <c:v>-0.15666471012879402</c:v>
                </c:pt>
                <c:pt idx="20">
                  <c:v>-6.9070253638909646E-2</c:v>
                </c:pt>
                <c:pt idx="21">
                  <c:v>-9.6762053335705464E-3</c:v>
                </c:pt>
                <c:pt idx="22">
                  <c:v>-9.7521878354181094E-2</c:v>
                </c:pt>
                <c:pt idx="23">
                  <c:v>-2.425374191570524E-2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9-4034-8088-5D0B25B8916F}"/>
            </c:ext>
          </c:extLst>
        </c:ser>
        <c:ser>
          <c:idx val="1"/>
          <c:order val="1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Vacancies!$U$39:$U$62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9-4034-8088-5D0B25B8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200567040"/>
        <c:axId val="200577024"/>
      </c:barChart>
      <c:catAx>
        <c:axId val="20056704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0577024"/>
        <c:crosses val="autoZero"/>
        <c:auto val="1"/>
        <c:lblAlgn val="ctr"/>
        <c:lblOffset val="100"/>
        <c:noMultiLvlLbl val="0"/>
      </c:catAx>
      <c:valAx>
        <c:axId val="20057702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056704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7.0001049868766402E-2"/>
          <c:y val="7.332178477690289E-2"/>
          <c:w val="0.8666475065616797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Turnover!$E$8:$E$28</c:f>
              <c:numCache>
                <c:formatCode>0</c:formatCode>
                <c:ptCount val="21"/>
                <c:pt idx="0">
                  <c:v>12</c:v>
                </c:pt>
                <c:pt idx="1">
                  <c:v>60</c:v>
                </c:pt>
                <c:pt idx="2">
                  <c:v>48</c:v>
                </c:pt>
                <c:pt idx="3">
                  <c:v>32</c:v>
                </c:pt>
                <c:pt idx="4">
                  <c:v>72</c:v>
                </c:pt>
                <c:pt idx="5">
                  <c:v>12</c:v>
                </c:pt>
                <c:pt idx="6">
                  <c:v>119</c:v>
                </c:pt>
                <c:pt idx="7">
                  <c:v>37</c:v>
                </c:pt>
                <c:pt idx="8">
                  <c:v>19</c:v>
                </c:pt>
                <c:pt idx="9">
                  <c:v>70</c:v>
                </c:pt>
                <c:pt idx="10">
                  <c:v>29</c:v>
                </c:pt>
                <c:pt idx="11">
                  <c:v>24</c:v>
                </c:pt>
                <c:pt idx="12">
                  <c:v>38</c:v>
                </c:pt>
                <c:pt idx="13">
                  <c:v>31</c:v>
                </c:pt>
                <c:pt idx="14">
                  <c:v>31</c:v>
                </c:pt>
                <c:pt idx="15">
                  <c:v>72</c:v>
                </c:pt>
                <c:pt idx="16">
                  <c:v>36</c:v>
                </c:pt>
                <c:pt idx="17">
                  <c:v>20</c:v>
                </c:pt>
                <c:pt idx="18">
                  <c:v>57</c:v>
                </c:pt>
                <c:pt idx="19">
                  <c:v>23</c:v>
                </c:pt>
                <c:pt idx="2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2-4201-9E8E-26060ECEFA6A}"/>
            </c:ext>
          </c:extLst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Turnover!$F$8:$F$28</c:f>
              <c:numCache>
                <c:formatCode>#,##0</c:formatCode>
                <c:ptCount val="21"/>
                <c:pt idx="0">
                  <c:v>10</c:v>
                </c:pt>
                <c:pt idx="1">
                  <c:v>23</c:v>
                </c:pt>
                <c:pt idx="2">
                  <c:v>35</c:v>
                </c:pt>
                <c:pt idx="3">
                  <c:v>22</c:v>
                </c:pt>
                <c:pt idx="4">
                  <c:v>76</c:v>
                </c:pt>
                <c:pt idx="5">
                  <c:v>8</c:v>
                </c:pt>
                <c:pt idx="6">
                  <c:v>89</c:v>
                </c:pt>
                <c:pt idx="7">
                  <c:v>32</c:v>
                </c:pt>
                <c:pt idx="8">
                  <c:v>26</c:v>
                </c:pt>
                <c:pt idx="9">
                  <c:v>66</c:v>
                </c:pt>
                <c:pt idx="10">
                  <c:v>27</c:v>
                </c:pt>
                <c:pt idx="11">
                  <c:v>26</c:v>
                </c:pt>
                <c:pt idx="12">
                  <c:v>40</c:v>
                </c:pt>
                <c:pt idx="13">
                  <c:v>22</c:v>
                </c:pt>
                <c:pt idx="14">
                  <c:v>21</c:v>
                </c:pt>
                <c:pt idx="15">
                  <c:v>78</c:v>
                </c:pt>
                <c:pt idx="16">
                  <c:v>17</c:v>
                </c:pt>
                <c:pt idx="17">
                  <c:v>13</c:v>
                </c:pt>
                <c:pt idx="18">
                  <c:v>52</c:v>
                </c:pt>
                <c:pt idx="19">
                  <c:v>14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2544256"/>
        <c:axId val="202545792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2225">
              <a:solidFill>
                <a:srgbClr val="66FF99"/>
              </a:solidFill>
              <a:prstDash val="solid"/>
            </a:ln>
          </c:spPr>
          <c:invertIfNegative val="0"/>
          <c:val>
            <c:numRef>
              <c:f>Turnover!$V$8:$V$28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2556160"/>
        <c:axId val="202557696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2020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Turnover!$B$8:$B$28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Turnover!$G$8:$G$28</c:f>
              <c:numCache>
                <c:formatCode>0.0</c:formatCode>
                <c:ptCount val="21"/>
                <c:pt idx="0">
                  <c:v>15.151515151515152</c:v>
                </c:pt>
                <c:pt idx="1">
                  <c:v>9.3117408906882595</c:v>
                </c:pt>
                <c:pt idx="2">
                  <c:v>16.055045871559635</c:v>
                </c:pt>
                <c:pt idx="3">
                  <c:v>6.1452513966480442</c:v>
                </c:pt>
                <c:pt idx="4">
                  <c:v>13.944954128440369</c:v>
                </c:pt>
                <c:pt idx="5">
                  <c:v>9.6385542168674707</c:v>
                </c:pt>
                <c:pt idx="6">
                  <c:v>10.787878787878787</c:v>
                </c:pt>
                <c:pt idx="7">
                  <c:v>17.877094972067038</c:v>
                </c:pt>
                <c:pt idx="8">
                  <c:v>16.149068322981368</c:v>
                </c:pt>
                <c:pt idx="9">
                  <c:v>14.932126696832579</c:v>
                </c:pt>
                <c:pt idx="10">
                  <c:v>12.857142857142856</c:v>
                </c:pt>
                <c:pt idx="11">
                  <c:v>23.423423423423422</c:v>
                </c:pt>
                <c:pt idx="12">
                  <c:v>47.058823529411761</c:v>
                </c:pt>
                <c:pt idx="13">
                  <c:v>7.9710144927536222</c:v>
                </c:pt>
                <c:pt idx="14">
                  <c:v>11.797752808988763</c:v>
                </c:pt>
                <c:pt idx="15">
                  <c:v>15.294117647058824</c:v>
                </c:pt>
                <c:pt idx="16">
                  <c:v>13.600000000000001</c:v>
                </c:pt>
                <c:pt idx="17">
                  <c:v>14.772727272727273</c:v>
                </c:pt>
                <c:pt idx="18">
                  <c:v>9.4717668488160296</c:v>
                </c:pt>
                <c:pt idx="19">
                  <c:v>26.415094339622641</c:v>
                </c:pt>
                <c:pt idx="20">
                  <c:v>8.536585365853659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56160"/>
        <c:axId val="202557696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2D52-4201-9E8E-26060ECEFA6A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13.326653306613226</c:v>
                </c:pt>
                <c:pt idx="1">
                  <c:v>13.326653306613226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52-4201-9E8E-26060ECEFA6A}"/>
            </c:ext>
          </c:extLst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12.573867367038737</c:v>
                </c:pt>
                <c:pt idx="1">
                  <c:v>12.573867367038737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D52-4201-9E8E-26060ECEFA6A}"/>
            </c:ext>
          </c:extLst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2D52-4201-9E8E-26060ECEFA6A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14.323146676087854</c:v>
                </c:pt>
                <c:pt idx="1">
                  <c:v>14.323146676087854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D52-4201-9E8E-26060ECE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556160"/>
        <c:axId val="202557696"/>
      </c:scatterChart>
      <c:catAx>
        <c:axId val="20254425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4579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2545792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194154466433140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44256"/>
        <c:crosses val="autoZero"/>
        <c:crossBetween val="between"/>
      </c:valAx>
      <c:catAx>
        <c:axId val="20255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2557696"/>
        <c:crosses val="autoZero"/>
        <c:auto val="1"/>
        <c:lblAlgn val="ctr"/>
        <c:lblOffset val="100"/>
        <c:noMultiLvlLbl val="0"/>
      </c:catAx>
      <c:valAx>
        <c:axId val="202557696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5561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(Headcount)</a:t>
            </a:r>
            <a:r>
              <a:rPr lang="en-US" sz="1100"/>
              <a:t> 2018-2020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Turnover!$H$39</c:f>
              <c:strCache>
                <c:ptCount val="1"/>
                <c:pt idx="0">
                  <c:v>Change 2018-2020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Turnover!$B$40:$B$63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Turnover!$H$40:$H$63</c:f>
              <c:numCache>
                <c:formatCode>0%</c:formatCode>
                <c:ptCount val="24"/>
                <c:pt idx="0">
                  <c:v>-0.23232323232323226</c:v>
                </c:pt>
                <c:pt idx="1">
                  <c:v>-0.38592843856001746</c:v>
                </c:pt>
                <c:pt idx="2">
                  <c:v>-0.35779816513761459</c:v>
                </c:pt>
                <c:pt idx="3">
                  <c:v>-0.35195530726256985</c:v>
                </c:pt>
                <c:pt idx="4">
                  <c:v>4.5871559633027602E-2</c:v>
                </c:pt>
                <c:pt idx="5">
                  <c:v>-0.57476966690290565</c:v>
                </c:pt>
                <c:pt idx="6">
                  <c:v>-0.22532756132756132</c:v>
                </c:pt>
                <c:pt idx="7">
                  <c:v>-6.489041684572415E-2</c:v>
                </c:pt>
                <c:pt idx="8">
                  <c:v>-0.13487133984028393</c:v>
                </c:pt>
                <c:pt idx="9">
                  <c:v>0.37707390648567124</c:v>
                </c:pt>
                <c:pt idx="10">
                  <c:v>0.71734693877551015</c:v>
                </c:pt>
                <c:pt idx="11">
                  <c:v>-5.4054054054054133E-2</c:v>
                </c:pt>
                <c:pt idx="12">
                  <c:v>1.0255754475703323</c:v>
                </c:pt>
                <c:pt idx="13">
                  <c:v>-0.72747747747747749</c:v>
                </c:pt>
                <c:pt idx="14">
                  <c:v>1.5632633121641367E-2</c:v>
                </c:pt>
                <c:pt idx="15">
                  <c:v>-0.26560678325384207</c:v>
                </c:pt>
                <c:pt idx="16">
                  <c:v>-0.55448275862068963</c:v>
                </c:pt>
                <c:pt idx="17">
                  <c:v>-0.37215909090909083</c:v>
                </c:pt>
                <c:pt idx="18">
                  <c:v>-0.39841480825087378</c:v>
                </c:pt>
                <c:pt idx="19">
                  <c:v>-0.26037735849056609</c:v>
                </c:pt>
                <c:pt idx="20">
                  <c:v>-0.74390243902439013</c:v>
                </c:pt>
                <c:pt idx="21">
                  <c:v>-0.17060973799450757</c:v>
                </c:pt>
                <c:pt idx="22">
                  <c:v>-0.35595612929692072</c:v>
                </c:pt>
                <c:pt idx="23">
                  <c:v>-0.11826342158187686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7-4AFF-BC58-16E1486B32FB}"/>
            </c:ext>
          </c:extLst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Turnover!$V$40:$V$63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67-4AFF-BC58-16E1486B3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2273152"/>
        <c:axId val="202274688"/>
      </c:barChart>
      <c:catAx>
        <c:axId val="202273152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2274688"/>
        <c:crosses val="autoZero"/>
        <c:auto val="1"/>
        <c:lblAlgn val="ctr"/>
        <c:lblOffset val="100"/>
        <c:noMultiLvlLbl val="0"/>
      </c:catAx>
      <c:valAx>
        <c:axId val="20227468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227315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Turnover!$B$74:$B$94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Turnover!$E$74:$E$94</c:f>
              <c:numCache>
                <c:formatCode>0.0</c:formatCode>
                <c:ptCount val="21"/>
                <c:pt idx="0">
                  <c:v>12</c:v>
                </c:pt>
                <c:pt idx="1">
                  <c:v>55.4</c:v>
                </c:pt>
                <c:pt idx="2">
                  <c:v>45.5</c:v>
                </c:pt>
                <c:pt idx="3">
                  <c:v>29.7</c:v>
                </c:pt>
                <c:pt idx="4">
                  <c:v>68.2</c:v>
                </c:pt>
                <c:pt idx="5">
                  <c:v>11</c:v>
                </c:pt>
                <c:pt idx="6">
                  <c:v>102.3</c:v>
                </c:pt>
                <c:pt idx="7">
                  <c:v>36.299999999999997</c:v>
                </c:pt>
                <c:pt idx="8">
                  <c:v>18.399999999999999</c:v>
                </c:pt>
                <c:pt idx="9">
                  <c:v>63</c:v>
                </c:pt>
                <c:pt idx="10">
                  <c:v>28.1</c:v>
                </c:pt>
                <c:pt idx="11">
                  <c:v>23.8</c:v>
                </c:pt>
                <c:pt idx="12">
                  <c:v>29.6</c:v>
                </c:pt>
                <c:pt idx="13">
                  <c:v>28.7</c:v>
                </c:pt>
                <c:pt idx="14">
                  <c:v>29</c:v>
                </c:pt>
                <c:pt idx="15">
                  <c:v>66.400000000000006</c:v>
                </c:pt>
                <c:pt idx="16">
                  <c:v>32.299999999999997</c:v>
                </c:pt>
                <c:pt idx="17">
                  <c:v>19</c:v>
                </c:pt>
                <c:pt idx="18">
                  <c:v>54.5</c:v>
                </c:pt>
                <c:pt idx="19">
                  <c:v>20</c:v>
                </c:pt>
                <c:pt idx="20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9-4E08-BE27-17E46A2AAB34}"/>
            </c:ext>
          </c:extLst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Turnover!$B$74:$B$94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Turnover!$F$74:$F$94</c:f>
              <c:numCache>
                <c:formatCode>0.0</c:formatCode>
                <c:ptCount val="21"/>
                <c:pt idx="0">
                  <c:v>8.9</c:v>
                </c:pt>
                <c:pt idx="1">
                  <c:v>20.5</c:v>
                </c:pt>
                <c:pt idx="2">
                  <c:v>31.7</c:v>
                </c:pt>
                <c:pt idx="3">
                  <c:v>20.3</c:v>
                </c:pt>
                <c:pt idx="4">
                  <c:v>70.8</c:v>
                </c:pt>
                <c:pt idx="5">
                  <c:v>6.2</c:v>
                </c:pt>
                <c:pt idx="6">
                  <c:v>69.599999999999994</c:v>
                </c:pt>
                <c:pt idx="7">
                  <c:v>31.5</c:v>
                </c:pt>
                <c:pt idx="8">
                  <c:v>24.8</c:v>
                </c:pt>
                <c:pt idx="9">
                  <c:v>55.6</c:v>
                </c:pt>
                <c:pt idx="10">
                  <c:v>26.1</c:v>
                </c:pt>
                <c:pt idx="11">
                  <c:v>24.6</c:v>
                </c:pt>
                <c:pt idx="12">
                  <c:v>32</c:v>
                </c:pt>
                <c:pt idx="13">
                  <c:v>18.5</c:v>
                </c:pt>
                <c:pt idx="14">
                  <c:v>18.7</c:v>
                </c:pt>
                <c:pt idx="15">
                  <c:v>62.2</c:v>
                </c:pt>
                <c:pt idx="16">
                  <c:v>12.8</c:v>
                </c:pt>
                <c:pt idx="17">
                  <c:v>10.9</c:v>
                </c:pt>
                <c:pt idx="18">
                  <c:v>48.6</c:v>
                </c:pt>
                <c:pt idx="19">
                  <c:v>11</c:v>
                </c:pt>
                <c:pt idx="2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2418816"/>
        <c:axId val="202428800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dPt>
            <c:idx val="16"/>
            <c:invertIfNegative val="0"/>
            <c:bubble3D val="0"/>
            <c:spPr>
              <a:noFill/>
              <a:ln w="22225">
                <a:solidFill>
                  <a:srgbClr val="66FF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69-4E08-BE27-17E46A2AAB34}"/>
              </c:ext>
            </c:extLst>
          </c:dPt>
          <c:val>
            <c:numRef>
              <c:f>Turnover!$V$74:$V$94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2430720"/>
        <c:axId val="202432512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2020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Turnover!$G$74:$G$94</c:f>
              <c:numCache>
                <c:formatCode>0.0</c:formatCode>
                <c:ptCount val="21"/>
                <c:pt idx="0">
                  <c:v>14.082278481012658</c:v>
                </c:pt>
                <c:pt idx="1">
                  <c:v>9.1151622943530448</c:v>
                </c:pt>
                <c:pt idx="2">
                  <c:v>15.373423860329776</c:v>
                </c:pt>
                <c:pt idx="3">
                  <c:v>6.2712388013592841</c:v>
                </c:pt>
                <c:pt idx="4">
                  <c:v>14.011478329705124</c:v>
                </c:pt>
                <c:pt idx="5">
                  <c:v>7.8481012658227849</c:v>
                </c:pt>
                <c:pt idx="6">
                  <c:v>9.027237354085603</c:v>
                </c:pt>
                <c:pt idx="7">
                  <c:v>18.345952242283055</c:v>
                </c:pt>
                <c:pt idx="8">
                  <c:v>16.456536164565364</c:v>
                </c:pt>
                <c:pt idx="9">
                  <c:v>14.532148457919497</c:v>
                </c:pt>
                <c:pt idx="10">
                  <c:v>13.377754997437213</c:v>
                </c:pt>
                <c:pt idx="11">
                  <c:v>22.820037105751393</c:v>
                </c:pt>
                <c:pt idx="12">
                  <c:v>39.800995024875618</c:v>
                </c:pt>
                <c:pt idx="13">
                  <c:v>7.3383577945259821</c:v>
                </c:pt>
                <c:pt idx="14">
                  <c:v>11.521873074553294</c:v>
                </c:pt>
                <c:pt idx="15">
                  <c:v>13.495335213712304</c:v>
                </c:pt>
                <c:pt idx="16">
                  <c:v>10.810810810810811</c:v>
                </c:pt>
                <c:pt idx="17">
                  <c:v>12.823529411764707</c:v>
                </c:pt>
                <c:pt idx="18">
                  <c:v>9.6601073345259394</c:v>
                </c:pt>
                <c:pt idx="19">
                  <c:v>20.992366412213741</c:v>
                </c:pt>
                <c:pt idx="20">
                  <c:v>8.7855297157622729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30720"/>
        <c:axId val="202432512"/>
      </c:lineChart>
      <c:scatterChart>
        <c:scatterStyle val="lineMarker"/>
        <c:varyColors val="0"/>
        <c:ser>
          <c:idx val="3"/>
          <c:order val="3"/>
          <c:tx>
            <c:strRef>
              <c:f>Turnover!$U$71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9D69-4E08-BE27-17E46A2AAB34}"/>
              </c:ext>
            </c:extLst>
          </c:dPt>
          <c:xVal>
            <c:numRef>
              <c:f>Turnover!$V$70:$W$70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Turnover!$V$71:$W$71</c:f>
              <c:numCache>
                <c:formatCode>#,##0.0</c:formatCode>
                <c:ptCount val="2"/>
                <c:pt idx="0">
                  <c:v>12.616507702001002</c:v>
                </c:pt>
                <c:pt idx="1">
                  <c:v>12.616507702001002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D69-4E08-BE27-17E46A2AAB34}"/>
            </c:ext>
          </c:extLst>
        </c:ser>
        <c:ser>
          <c:idx val="6"/>
          <c:order val="4"/>
          <c:tx>
            <c:strRef>
              <c:f>Turnover!$U$72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Turnover!$V$70:$W$70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Turnover!$V$72:$W$72</c:f>
              <c:numCache>
                <c:formatCode>#,##0.0</c:formatCode>
                <c:ptCount val="2"/>
                <c:pt idx="0" formatCode="0">
                  <c:v>11.338269821202816</c:v>
                </c:pt>
                <c:pt idx="1">
                  <c:v>11.338269821202816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D69-4E08-BE27-17E46A2AAB34}"/>
            </c:ext>
          </c:extLst>
        </c:ser>
        <c:ser>
          <c:idx val="5"/>
          <c:order val="5"/>
          <c:tx>
            <c:strRef>
              <c:f>Turnover!$U$73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9D69-4E08-BE27-17E46A2AAB34}"/>
              </c:ext>
            </c:extLst>
          </c:dPt>
          <c:xVal>
            <c:numRef>
              <c:f>Turnover!$V$70:$W$70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Turnover!$V$73:$W$73</c:f>
              <c:numCache>
                <c:formatCode>0</c:formatCode>
                <c:ptCount val="2"/>
                <c:pt idx="0">
                  <c:v>13.480754560608771</c:v>
                </c:pt>
                <c:pt idx="1">
                  <c:v>13.480754560608771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D69-4E08-BE27-17E46A2AA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430720"/>
        <c:axId val="202432512"/>
      </c:scatterChart>
      <c:catAx>
        <c:axId val="20241881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2880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24288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222037863137830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18816"/>
        <c:crosses val="autoZero"/>
        <c:crossBetween val="between"/>
      </c:valAx>
      <c:catAx>
        <c:axId val="202430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02432512"/>
        <c:crosses val="autoZero"/>
        <c:auto val="1"/>
        <c:lblAlgn val="ctr"/>
        <c:lblOffset val="100"/>
        <c:noMultiLvlLbl val="0"/>
      </c:catAx>
      <c:valAx>
        <c:axId val="202432512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4307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(FTE)</a:t>
            </a:r>
            <a:r>
              <a:rPr lang="en-US" sz="1100"/>
              <a:t> </a:t>
            </a:r>
          </a:p>
          <a:p>
            <a:pPr>
              <a:defRPr sz="1100"/>
            </a:pPr>
            <a:r>
              <a:rPr lang="en-US" sz="1100"/>
              <a:t>2018-2020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Turnover!$H$39</c:f>
              <c:strCache>
                <c:ptCount val="1"/>
                <c:pt idx="0">
                  <c:v>Change 2018-2020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Turnover!$B$106:$B$129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Turnover!$H$106:$H$129</c:f>
              <c:numCache>
                <c:formatCode>0%</c:formatCode>
                <c:ptCount val="24"/>
                <c:pt idx="0">
                  <c:v>-0.2787861663652802</c:v>
                </c:pt>
                <c:pt idx="1">
                  <c:v>-0.412820291605556</c:v>
                </c:pt>
                <c:pt idx="2">
                  <c:v>-0.31260633476968092</c:v>
                </c:pt>
                <c:pt idx="3">
                  <c:v>-0.34046770458187942</c:v>
                </c:pt>
                <c:pt idx="4">
                  <c:v>0.11777776261285537</c:v>
                </c:pt>
                <c:pt idx="5">
                  <c:v>-0.60369871622228211</c:v>
                </c:pt>
                <c:pt idx="6">
                  <c:v>-0.24737284767599849</c:v>
                </c:pt>
                <c:pt idx="7">
                  <c:v>-6.9802890215492117E-2</c:v>
                </c:pt>
                <c:pt idx="8">
                  <c:v>-8.2951455300102686E-2</c:v>
                </c:pt>
                <c:pt idx="9">
                  <c:v>0.35757911300975448</c:v>
                </c:pt>
                <c:pt idx="10">
                  <c:v>0.79763582778062558</c:v>
                </c:pt>
                <c:pt idx="11">
                  <c:v>3.7079620580626638E-2</c:v>
                </c:pt>
                <c:pt idx="12">
                  <c:v>0.9711966483372606</c:v>
                </c:pt>
                <c:pt idx="13">
                  <c:v>-0.73302573515078639</c:v>
                </c:pt>
                <c:pt idx="14">
                  <c:v>0.30125154035736257</c:v>
                </c:pt>
                <c:pt idx="15">
                  <c:v>-0.29638938885761318</c:v>
                </c:pt>
                <c:pt idx="16">
                  <c:v>-0.67306616961789378</c:v>
                </c:pt>
                <c:pt idx="17">
                  <c:v>-0.41128342245989308</c:v>
                </c:pt>
                <c:pt idx="18">
                  <c:v>-0.40865953124526244</c:v>
                </c:pt>
                <c:pt idx="19">
                  <c:v>-0.39721919302071962</c:v>
                </c:pt>
                <c:pt idx="20">
                  <c:v>-0.72248062015503878</c:v>
                </c:pt>
                <c:pt idx="21">
                  <c:v>-0.1645946397105861</c:v>
                </c:pt>
                <c:pt idx="22">
                  <c:v>-0.3727657520805791</c:v>
                </c:pt>
                <c:pt idx="23">
                  <c:v>-0.11548640655452701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B-4EB7-BBC9-E3A93CC7B319}"/>
            </c:ext>
          </c:extLst>
        </c:ser>
        <c:ser>
          <c:idx val="1"/>
          <c:order val="1"/>
          <c:tx>
            <c:strRef>
              <c:f>Turnover!$W$68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cat>
            <c:strRef>
              <c:f>Turnover!$B$106:$B$129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Turnover!$V$106:$V$129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B-4EB7-BBC9-E3A93CC7B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2457856"/>
        <c:axId val="202459392"/>
      </c:barChart>
      <c:catAx>
        <c:axId val="202457856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2459392"/>
        <c:crosses val="autoZero"/>
        <c:auto val="1"/>
        <c:lblAlgn val="ctr"/>
        <c:lblOffset val="100"/>
        <c:noMultiLvlLbl val="0"/>
      </c:catAx>
      <c:valAx>
        <c:axId val="20245939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24578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Agency!$E$8:$E$28</c:f>
              <c:numCache>
                <c:formatCode>0</c:formatCode>
                <c:ptCount val="21"/>
                <c:pt idx="0">
                  <c:v>3</c:v>
                </c:pt>
                <c:pt idx="1">
                  <c:v>1</c:v>
                </c:pt>
                <c:pt idx="2">
                  <c:v>98</c:v>
                </c:pt>
                <c:pt idx="3">
                  <c:v>1</c:v>
                </c:pt>
                <c:pt idx="4">
                  <c:v>101</c:v>
                </c:pt>
                <c:pt idx="5">
                  <c:v>11</c:v>
                </c:pt>
                <c:pt idx="6">
                  <c:v>89</c:v>
                </c:pt>
                <c:pt idx="7">
                  <c:v>95</c:v>
                </c:pt>
                <c:pt idx="8">
                  <c:v>10</c:v>
                </c:pt>
                <c:pt idx="9">
                  <c:v>49</c:v>
                </c:pt>
                <c:pt idx="10">
                  <c:v>2</c:v>
                </c:pt>
                <c:pt idx="11">
                  <c:v>42</c:v>
                </c:pt>
                <c:pt idx="12">
                  <c:v>70</c:v>
                </c:pt>
                <c:pt idx="13">
                  <c:v>31</c:v>
                </c:pt>
                <c:pt idx="14">
                  <c:v>45</c:v>
                </c:pt>
                <c:pt idx="15">
                  <c:v>200</c:v>
                </c:pt>
                <c:pt idx="16">
                  <c:v>64</c:v>
                </c:pt>
                <c:pt idx="17">
                  <c:v>11</c:v>
                </c:pt>
                <c:pt idx="18">
                  <c:v>96</c:v>
                </c:pt>
                <c:pt idx="19">
                  <c:v>21</c:v>
                </c:pt>
                <c:pt idx="2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C-483D-A73A-4DB3B4F445E2}"/>
            </c:ext>
          </c:extLst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Agency!$B$8:$B$28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Agency!$F$8:$F$28</c:f>
              <c:numCache>
                <c:formatCode>#,##0</c:formatCode>
                <c:ptCount val="21"/>
                <c:pt idx="0">
                  <c:v>3</c:v>
                </c:pt>
                <c:pt idx="1">
                  <c:v>1</c:v>
                </c:pt>
                <c:pt idx="2">
                  <c:v>98</c:v>
                </c:pt>
                <c:pt idx="3">
                  <c:v>1</c:v>
                </c:pt>
                <c:pt idx="4">
                  <c:v>59</c:v>
                </c:pt>
                <c:pt idx="5">
                  <c:v>4</c:v>
                </c:pt>
                <c:pt idx="6">
                  <c:v>56</c:v>
                </c:pt>
                <c:pt idx="7">
                  <c:v>95</c:v>
                </c:pt>
                <c:pt idx="8">
                  <c:v>10</c:v>
                </c:pt>
                <c:pt idx="9">
                  <c:v>49</c:v>
                </c:pt>
                <c:pt idx="10">
                  <c:v>2</c:v>
                </c:pt>
                <c:pt idx="11">
                  <c:v>42</c:v>
                </c:pt>
                <c:pt idx="12">
                  <c:v>48</c:v>
                </c:pt>
                <c:pt idx="13">
                  <c:v>31</c:v>
                </c:pt>
                <c:pt idx="14">
                  <c:v>45</c:v>
                </c:pt>
                <c:pt idx="15">
                  <c:v>200</c:v>
                </c:pt>
                <c:pt idx="16">
                  <c:v>64</c:v>
                </c:pt>
                <c:pt idx="17">
                  <c:v>11</c:v>
                </c:pt>
                <c:pt idx="18">
                  <c:v>92</c:v>
                </c:pt>
                <c:pt idx="19">
                  <c:v>19</c:v>
                </c:pt>
                <c:pt idx="2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0246784"/>
        <c:axId val="200248320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Agency!$V$8:$V$28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0258688"/>
        <c:axId val="200260224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Agency!$G$8:$G$28</c:f>
              <c:numCache>
                <c:formatCode>0.0</c:formatCode>
                <c:ptCount val="21"/>
                <c:pt idx="0">
                  <c:v>4.3</c:v>
                </c:pt>
                <c:pt idx="1">
                  <c:v>0.4</c:v>
                </c:pt>
                <c:pt idx="2">
                  <c:v>31</c:v>
                </c:pt>
                <c:pt idx="3">
                  <c:v>0.3</c:v>
                </c:pt>
                <c:pt idx="4">
                  <c:v>15.6</c:v>
                </c:pt>
                <c:pt idx="5">
                  <c:v>11.7</c:v>
                </c:pt>
                <c:pt idx="6">
                  <c:v>9.6999999999999993</c:v>
                </c:pt>
                <c:pt idx="7">
                  <c:v>34.700000000000003</c:v>
                </c:pt>
                <c:pt idx="8">
                  <c:v>5.8</c:v>
                </c:pt>
                <c:pt idx="9">
                  <c:v>10</c:v>
                </c:pt>
                <c:pt idx="10">
                  <c:v>0.9</c:v>
                </c:pt>
                <c:pt idx="11">
                  <c:v>27.5</c:v>
                </c:pt>
                <c:pt idx="12">
                  <c:v>45.2</c:v>
                </c:pt>
                <c:pt idx="13">
                  <c:v>10.1</c:v>
                </c:pt>
                <c:pt idx="14">
                  <c:v>20.2</c:v>
                </c:pt>
                <c:pt idx="15">
                  <c:v>28.2</c:v>
                </c:pt>
                <c:pt idx="16">
                  <c:v>33.9</c:v>
                </c:pt>
                <c:pt idx="17">
                  <c:v>11.1</c:v>
                </c:pt>
                <c:pt idx="18">
                  <c:v>14.9</c:v>
                </c:pt>
                <c:pt idx="19">
                  <c:v>28.4</c:v>
                </c:pt>
                <c:pt idx="20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58688"/>
        <c:axId val="200260224"/>
      </c:lineChart>
      <c:scatterChart>
        <c:scatterStyle val="lineMarker"/>
        <c:varyColors val="0"/>
        <c:ser>
          <c:idx val="3"/>
          <c:order val="3"/>
          <c:tx>
            <c:strRef>
              <c:f>Agency!$U$5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A4DC-483D-A73A-4DB3B4F445E2}"/>
              </c:ext>
            </c:extLst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Agency!$V$5:$W$5</c:f>
              <c:numCache>
                <c:formatCode>0.0</c:formatCode>
                <c:ptCount val="2"/>
                <c:pt idx="0">
                  <c:v>16.3</c:v>
                </c:pt>
                <c:pt idx="1">
                  <c:v>16.3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DC-483D-A73A-4DB3B4F445E2}"/>
            </c:ext>
          </c:extLst>
        </c:ser>
        <c:ser>
          <c:idx val="6"/>
          <c:order val="4"/>
          <c:tx>
            <c:strRef>
              <c:f>Agency!$U$6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Agency!$V$6:$W$6</c:f>
              <c:numCache>
                <c:formatCode>0.0</c:formatCode>
                <c:ptCount val="2"/>
                <c:pt idx="0">
                  <c:v>15.3</c:v>
                </c:pt>
                <c:pt idx="1">
                  <c:v>15.3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4DC-483D-A73A-4DB3B4F445E2}"/>
            </c:ext>
          </c:extLst>
        </c:ser>
        <c:ser>
          <c:idx val="5"/>
          <c:order val="5"/>
          <c:tx>
            <c:strRef>
              <c:f>Agency!$U$7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4DC-483D-A73A-4DB3B4F445E2}"/>
              </c:ext>
            </c:extLst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Agency!$V$7:$W$7</c:f>
              <c:numCache>
                <c:formatCode>0.0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4DC-483D-A73A-4DB3B4F4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258688"/>
        <c:axId val="200260224"/>
      </c:scatterChart>
      <c:catAx>
        <c:axId val="20024678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4832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02483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Agency Workers/</a:t>
                </a:r>
                <a:r>
                  <a:rPr lang="en-GB" sz="900" b="1" baseline="0"/>
                  <a:t> those Covering Vacancies</a:t>
                </a:r>
                <a:r>
                  <a:rPr lang="en-GB" sz="900" b="1"/>
                  <a:t>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9.0225442352025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46784"/>
        <c:crosses val="autoZero"/>
        <c:crossBetween val="between"/>
      </c:valAx>
      <c:catAx>
        <c:axId val="200258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260224"/>
        <c:crosses val="autoZero"/>
        <c:auto val="1"/>
        <c:lblAlgn val="ctr"/>
        <c:lblOffset val="100"/>
        <c:noMultiLvlLbl val="0"/>
      </c:catAx>
      <c:valAx>
        <c:axId val="200260224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Agency Worker Rate</a:t>
                </a:r>
              </a:p>
            </c:rich>
          </c:tx>
          <c:layout>
            <c:manualLayout>
              <c:xMode val="edge"/>
              <c:yMode val="edge"/>
              <c:x val="0.94717292240310447"/>
              <c:y val="0.32105046755087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25868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(Headcount) </a:t>
            </a:r>
            <a:r>
              <a:rPr lang="en-US" sz="1100"/>
              <a:t>2018-2020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Agency!$H$39</c:f>
              <c:strCache>
                <c:ptCount val="1"/>
                <c:pt idx="0">
                  <c:v>Change 2018-2020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Agency!$B$40:$B$63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Agency!$H$40:$H$63</c:f>
              <c:numCache>
                <c:formatCode>0%</c:formatCode>
                <c:ptCount val="24"/>
                <c:pt idx="0">
                  <c:v>-0.41095890410958907</c:v>
                </c:pt>
                <c:pt idx="1">
                  <c:v>0</c:v>
                </c:pt>
                <c:pt idx="2">
                  <c:v>1.0529801324503312</c:v>
                </c:pt>
                <c:pt idx="3">
                  <c:v>0</c:v>
                </c:pt>
                <c:pt idx="4">
                  <c:v>-0.12359550561797758</c:v>
                </c:pt>
                <c:pt idx="5">
                  <c:v>0.37647058823529406</c:v>
                </c:pt>
                <c:pt idx="6">
                  <c:v>-0.10185185185185197</c:v>
                </c:pt>
                <c:pt idx="7">
                  <c:v>-6.2162162162162082E-2</c:v>
                </c:pt>
                <c:pt idx="8">
                  <c:v>-0.48214285714285715</c:v>
                </c:pt>
                <c:pt idx="9">
                  <c:v>0.42857142857142855</c:v>
                </c:pt>
                <c:pt idx="10">
                  <c:v>-0.65384615384615385</c:v>
                </c:pt>
                <c:pt idx="11">
                  <c:v>-0.15902140672782883</c:v>
                </c:pt>
                <c:pt idx="12">
                  <c:v>0.36555891238670696</c:v>
                </c:pt>
                <c:pt idx="13">
                  <c:v>-0.48730964467005078</c:v>
                </c:pt>
                <c:pt idx="14">
                  <c:v>0.57812499999999989</c:v>
                </c:pt>
                <c:pt idx="15">
                  <c:v>0.40298507462686556</c:v>
                </c:pt>
                <c:pt idx="16">
                  <c:v>-0.28631578947368425</c:v>
                </c:pt>
                <c:pt idx="17">
                  <c:v>-0.16541353383458654</c:v>
                </c:pt>
                <c:pt idx="18">
                  <c:v>0.35454545454545455</c:v>
                </c:pt>
                <c:pt idx="19">
                  <c:v>-8.6816720257234817E-2</c:v>
                </c:pt>
                <c:pt idx="20">
                  <c:v>-0.20983606557377044</c:v>
                </c:pt>
                <c:pt idx="21">
                  <c:v>0.16428571428571434</c:v>
                </c:pt>
                <c:pt idx="22">
                  <c:v>-6.1349693251533742E-2</c:v>
                </c:pt>
                <c:pt idx="23">
                  <c:v>1.3513513513513466E-2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5-4B70-AB60-33E184400045}"/>
            </c:ext>
          </c:extLst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Agency!$V$40:$V$63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5-4B70-AB60-33E184400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3176576"/>
        <c:axId val="203178368"/>
      </c:barChart>
      <c:catAx>
        <c:axId val="203176576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203178368"/>
        <c:crosses val="autoZero"/>
        <c:auto val="1"/>
        <c:lblAlgn val="ctr"/>
        <c:lblOffset val="100"/>
        <c:noMultiLvlLbl val="0"/>
      </c:catAx>
      <c:valAx>
        <c:axId val="20317836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20317657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Agency!$B$75:$B$95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Agency!$E$75:$E$95</c:f>
              <c:numCache>
                <c:formatCode>0.0</c:formatCode>
                <c:ptCount val="21"/>
                <c:pt idx="0">
                  <c:v>2.6</c:v>
                </c:pt>
                <c:pt idx="1">
                  <c:v>1</c:v>
                </c:pt>
                <c:pt idx="2">
                  <c:v>97.4</c:v>
                </c:pt>
                <c:pt idx="3">
                  <c:v>1</c:v>
                </c:pt>
                <c:pt idx="4">
                  <c:v>100.4</c:v>
                </c:pt>
                <c:pt idx="5">
                  <c:v>11</c:v>
                </c:pt>
                <c:pt idx="6">
                  <c:v>89</c:v>
                </c:pt>
                <c:pt idx="7">
                  <c:v>95</c:v>
                </c:pt>
                <c:pt idx="8">
                  <c:v>10</c:v>
                </c:pt>
                <c:pt idx="9">
                  <c:v>49</c:v>
                </c:pt>
                <c:pt idx="10">
                  <c:v>2</c:v>
                </c:pt>
                <c:pt idx="11">
                  <c:v>42</c:v>
                </c:pt>
                <c:pt idx="12">
                  <c:v>69.400000000000006</c:v>
                </c:pt>
                <c:pt idx="13">
                  <c:v>30</c:v>
                </c:pt>
                <c:pt idx="14">
                  <c:v>43.2</c:v>
                </c:pt>
                <c:pt idx="15">
                  <c:v>200</c:v>
                </c:pt>
                <c:pt idx="16">
                  <c:v>64</c:v>
                </c:pt>
                <c:pt idx="17">
                  <c:v>10</c:v>
                </c:pt>
                <c:pt idx="18">
                  <c:v>95.2</c:v>
                </c:pt>
                <c:pt idx="19">
                  <c:v>21</c:v>
                </c:pt>
                <c:pt idx="20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B-4496-A804-0BFC54EE30EC}"/>
            </c:ext>
          </c:extLst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Agency!$B$75:$B$95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Agency!$F$75:$F$95</c:f>
              <c:numCache>
                <c:formatCode>0.0</c:formatCode>
                <c:ptCount val="21"/>
                <c:pt idx="0">
                  <c:v>2.6</c:v>
                </c:pt>
                <c:pt idx="1">
                  <c:v>1</c:v>
                </c:pt>
                <c:pt idx="2">
                  <c:v>97.4</c:v>
                </c:pt>
                <c:pt idx="3">
                  <c:v>1</c:v>
                </c:pt>
                <c:pt idx="4">
                  <c:v>57</c:v>
                </c:pt>
                <c:pt idx="5">
                  <c:v>4</c:v>
                </c:pt>
                <c:pt idx="6">
                  <c:v>55</c:v>
                </c:pt>
                <c:pt idx="7">
                  <c:v>95</c:v>
                </c:pt>
                <c:pt idx="8">
                  <c:v>10</c:v>
                </c:pt>
                <c:pt idx="9">
                  <c:v>49</c:v>
                </c:pt>
                <c:pt idx="10">
                  <c:v>2</c:v>
                </c:pt>
                <c:pt idx="11">
                  <c:v>42</c:v>
                </c:pt>
                <c:pt idx="12">
                  <c:v>47.8</c:v>
                </c:pt>
                <c:pt idx="13">
                  <c:v>30</c:v>
                </c:pt>
                <c:pt idx="14">
                  <c:v>43.2</c:v>
                </c:pt>
                <c:pt idx="15">
                  <c:v>137.30000000000001</c:v>
                </c:pt>
                <c:pt idx="16">
                  <c:v>64</c:v>
                </c:pt>
                <c:pt idx="17">
                  <c:v>10</c:v>
                </c:pt>
                <c:pt idx="18">
                  <c:v>91.2</c:v>
                </c:pt>
                <c:pt idx="19">
                  <c:v>19</c:v>
                </c:pt>
                <c:pt idx="2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3264384"/>
        <c:axId val="203265920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Agency!$V$75:$V$95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3272192"/>
        <c:axId val="203273728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Agency!$G$75:$G$95</c:f>
              <c:numCache>
                <c:formatCode>0.0</c:formatCode>
                <c:ptCount val="21"/>
                <c:pt idx="0">
                  <c:v>4</c:v>
                </c:pt>
                <c:pt idx="1">
                  <c:v>0.4</c:v>
                </c:pt>
                <c:pt idx="2">
                  <c:v>32.1</c:v>
                </c:pt>
                <c:pt idx="3">
                  <c:v>0.3</c:v>
                </c:pt>
                <c:pt idx="4">
                  <c:v>16.600000000000001</c:v>
                </c:pt>
                <c:pt idx="5">
                  <c:v>12.2</c:v>
                </c:pt>
                <c:pt idx="6">
                  <c:v>10.3</c:v>
                </c:pt>
                <c:pt idx="7">
                  <c:v>35.6</c:v>
                </c:pt>
                <c:pt idx="8">
                  <c:v>6.2</c:v>
                </c:pt>
                <c:pt idx="9">
                  <c:v>11.4</c:v>
                </c:pt>
                <c:pt idx="10">
                  <c:v>1</c:v>
                </c:pt>
                <c:pt idx="11">
                  <c:v>28</c:v>
                </c:pt>
                <c:pt idx="12">
                  <c:v>46.3</c:v>
                </c:pt>
                <c:pt idx="13">
                  <c:v>10.6</c:v>
                </c:pt>
                <c:pt idx="14">
                  <c:v>21</c:v>
                </c:pt>
                <c:pt idx="15">
                  <c:v>30.3</c:v>
                </c:pt>
                <c:pt idx="16">
                  <c:v>35.1</c:v>
                </c:pt>
                <c:pt idx="17">
                  <c:v>10.5</c:v>
                </c:pt>
                <c:pt idx="18">
                  <c:v>15.9</c:v>
                </c:pt>
                <c:pt idx="19">
                  <c:v>28.6</c:v>
                </c:pt>
                <c:pt idx="20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72192"/>
        <c:axId val="203273728"/>
      </c:lineChart>
      <c:scatterChart>
        <c:scatterStyle val="lineMarker"/>
        <c:varyColors val="0"/>
        <c:ser>
          <c:idx val="3"/>
          <c:order val="3"/>
          <c:tx>
            <c:strRef>
              <c:f>Agency!$U$72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E20B-4496-A804-0BFC54EE30EC}"/>
              </c:ext>
            </c:extLst>
          </c:dPt>
          <c:xVal>
            <c:numRef>
              <c:f>Agency!$V$71:$W$71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Agency!$V$72:$W$72</c:f>
              <c:numCache>
                <c:formatCode>0.0</c:formatCode>
                <c:ptCount val="2"/>
                <c:pt idx="0">
                  <c:v>17.3</c:v>
                </c:pt>
                <c:pt idx="1">
                  <c:v>17.3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0B-4496-A804-0BFC54EE30EC}"/>
            </c:ext>
          </c:extLst>
        </c:ser>
        <c:ser>
          <c:idx val="6"/>
          <c:order val="4"/>
          <c:tx>
            <c:strRef>
              <c:f>Agency!$U$73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Agency!$V$71:$W$71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Agency!$V$73:$W$73</c:f>
              <c:numCache>
                <c:formatCode>0.0</c:formatCode>
                <c:ptCount val="2"/>
                <c:pt idx="0">
                  <c:v>16.399999999999999</c:v>
                </c:pt>
                <c:pt idx="1">
                  <c:v>16.399999999999999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0B-4496-A804-0BFC54EE30EC}"/>
            </c:ext>
          </c:extLst>
        </c:ser>
        <c:ser>
          <c:idx val="5"/>
          <c:order val="5"/>
          <c:tx>
            <c:strRef>
              <c:f>Agency!$U$74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E20B-4496-A804-0BFC54EE30EC}"/>
              </c:ext>
            </c:extLst>
          </c:dPt>
          <c:xVal>
            <c:numRef>
              <c:f>Agency!$V$71:$W$71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Agency!$V$74:$W$74</c:f>
              <c:numCache>
                <c:formatCode>0.0</c:formatCode>
                <c:ptCount val="2"/>
                <c:pt idx="0">
                  <c:v>15.4</c:v>
                </c:pt>
                <c:pt idx="1">
                  <c:v>15.4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0B-4496-A804-0BFC54EE3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272192"/>
        <c:axId val="203273728"/>
      </c:scatterChart>
      <c:catAx>
        <c:axId val="20326438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6592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032659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64384"/>
        <c:crosses val="autoZero"/>
        <c:crossBetween val="between"/>
      </c:valAx>
      <c:catAx>
        <c:axId val="203272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273728"/>
        <c:crosses val="autoZero"/>
        <c:auto val="1"/>
        <c:lblAlgn val="ctr"/>
        <c:lblOffset val="100"/>
        <c:noMultiLvlLbl val="0"/>
      </c:catAx>
      <c:valAx>
        <c:axId val="203273728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272192"/>
        <c:crosses val="max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0" name="Picture 3" descr="ESCC_logo_RGB">
          <a:extLst>
            <a:ext uri="{FF2B5EF4-FFF2-40B4-BE49-F238E27FC236}">
              <a16:creationId xmlns:a16="http://schemas.microsoft.com/office/drawing/2014/main" id="{00000000-0008-0000-0300-00007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1" name="Picture 3" descr="ESCC_logo_RGB">
          <a:extLst>
            <a:ext uri="{FF2B5EF4-FFF2-40B4-BE49-F238E27FC236}">
              <a16:creationId xmlns:a16="http://schemas.microsoft.com/office/drawing/2014/main" id="{00000000-0008-0000-0300-00007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2" name="Picture 4">
          <a:extLst>
            <a:ext uri="{FF2B5EF4-FFF2-40B4-BE49-F238E27FC236}">
              <a16:creationId xmlns:a16="http://schemas.microsoft.com/office/drawing/2014/main" id="{00000000-0008-0000-0300-00007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4" name="Picture 3" descr="ESCC_logo_RGB">
          <a:extLst>
            <a:ext uri="{FF2B5EF4-FFF2-40B4-BE49-F238E27FC236}">
              <a16:creationId xmlns:a16="http://schemas.microsoft.com/office/drawing/2014/main" id="{00000000-0008-0000-0300-00007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5" name="Picture 3" descr="ESCC_logo_RGB">
          <a:extLst>
            <a:ext uri="{FF2B5EF4-FFF2-40B4-BE49-F238E27FC236}">
              <a16:creationId xmlns:a16="http://schemas.microsoft.com/office/drawing/2014/main" id="{00000000-0008-0000-0300-00007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6" name="Picture 4">
          <a:extLst>
            <a:ext uri="{FF2B5EF4-FFF2-40B4-BE49-F238E27FC236}">
              <a16:creationId xmlns:a16="http://schemas.microsoft.com/office/drawing/2014/main" id="{00000000-0008-0000-0300-00007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133350</xdr:rowOff>
    </xdr:from>
    <xdr:to>
      <xdr:col>4</xdr:col>
      <xdr:colOff>447675</xdr:colOff>
      <xdr:row>33</xdr:row>
      <xdr:rowOff>66675</xdr:rowOff>
    </xdr:to>
    <xdr:sp macro="" textlink="">
      <xdr:nvSpPr>
        <xdr:cNvPr id="6267" name="Right Arrow 50">
          <a:extLst>
            <a:ext uri="{FF2B5EF4-FFF2-40B4-BE49-F238E27FC236}">
              <a16:creationId xmlns:a16="http://schemas.microsoft.com/office/drawing/2014/main" id="{00000000-0008-0000-0300-00007B180000}"/>
            </a:ext>
          </a:extLst>
        </xdr:cNvPr>
        <xdr:cNvSpPr>
          <a:spLocks noChangeArrowheads="1"/>
        </xdr:cNvSpPr>
      </xdr:nvSpPr>
      <xdr:spPr bwMode="auto">
        <a:xfrm flipH="1">
          <a:off x="3962400" y="53625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13</xdr:row>
      <xdr:rowOff>95250</xdr:rowOff>
    </xdr:from>
    <xdr:to>
      <xdr:col>6</xdr:col>
      <xdr:colOff>333375</xdr:colOff>
      <xdr:row>15</xdr:row>
      <xdr:rowOff>57150</xdr:rowOff>
    </xdr:to>
    <xdr:sp macro="[0]!Vacancies" textlink="">
      <xdr:nvSpPr>
        <xdr:cNvPr id="840784" name="Right Arrow 50">
          <a:extLst>
            <a:ext uri="{FF2B5EF4-FFF2-40B4-BE49-F238E27FC236}">
              <a16:creationId xmlns:a16="http://schemas.microsoft.com/office/drawing/2014/main" id="{00000000-0008-0000-0400-000050D40C00}"/>
            </a:ext>
          </a:extLst>
        </xdr:cNvPr>
        <xdr:cNvSpPr>
          <a:spLocks noChangeArrowheads="1"/>
        </xdr:cNvSpPr>
      </xdr:nvSpPr>
      <xdr:spPr bwMode="auto">
        <a:xfrm>
          <a:off x="8610600" y="24765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17</xdr:row>
      <xdr:rowOff>19050</xdr:rowOff>
    </xdr:from>
    <xdr:to>
      <xdr:col>6</xdr:col>
      <xdr:colOff>333375</xdr:colOff>
      <xdr:row>18</xdr:row>
      <xdr:rowOff>123825</xdr:rowOff>
    </xdr:to>
    <xdr:sp macro="[0]!Turnover" textlink="">
      <xdr:nvSpPr>
        <xdr:cNvPr id="840785" name="Right Arrow 50">
          <a:extLst>
            <a:ext uri="{FF2B5EF4-FFF2-40B4-BE49-F238E27FC236}">
              <a16:creationId xmlns:a16="http://schemas.microsoft.com/office/drawing/2014/main" id="{00000000-0008-0000-0400-000051D40C00}"/>
            </a:ext>
          </a:extLst>
        </xdr:cNvPr>
        <xdr:cNvSpPr>
          <a:spLocks noChangeArrowheads="1"/>
        </xdr:cNvSpPr>
      </xdr:nvSpPr>
      <xdr:spPr bwMode="auto">
        <a:xfrm>
          <a:off x="8601075" y="35528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21</xdr:row>
      <xdr:rowOff>19050</xdr:rowOff>
    </xdr:from>
    <xdr:to>
      <xdr:col>6</xdr:col>
      <xdr:colOff>333375</xdr:colOff>
      <xdr:row>22</xdr:row>
      <xdr:rowOff>123825</xdr:rowOff>
    </xdr:to>
    <xdr:sp macro="[0]!Agency" textlink="">
      <xdr:nvSpPr>
        <xdr:cNvPr id="840786" name="Right Arrow 50">
          <a:extLst>
            <a:ext uri="{FF2B5EF4-FFF2-40B4-BE49-F238E27FC236}">
              <a16:creationId xmlns:a16="http://schemas.microsoft.com/office/drawing/2014/main" id="{00000000-0008-0000-0400-000052D40C00}"/>
            </a:ext>
          </a:extLst>
        </xdr:cNvPr>
        <xdr:cNvSpPr>
          <a:spLocks noChangeArrowheads="1"/>
        </xdr:cNvSpPr>
      </xdr:nvSpPr>
      <xdr:spPr bwMode="auto">
        <a:xfrm>
          <a:off x="8601075" y="41243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28</xdr:row>
      <xdr:rowOff>19050</xdr:rowOff>
    </xdr:from>
    <xdr:to>
      <xdr:col>6</xdr:col>
      <xdr:colOff>333375</xdr:colOff>
      <xdr:row>29</xdr:row>
      <xdr:rowOff>123825</xdr:rowOff>
    </xdr:to>
    <xdr:sp macro="[0]!Age" textlink="">
      <xdr:nvSpPr>
        <xdr:cNvPr id="840789" name="Right Arrow 50">
          <a:extLst>
            <a:ext uri="{FF2B5EF4-FFF2-40B4-BE49-F238E27FC236}">
              <a16:creationId xmlns:a16="http://schemas.microsoft.com/office/drawing/2014/main" id="{00000000-0008-0000-0400-000055D40C00}"/>
            </a:ext>
          </a:extLst>
        </xdr:cNvPr>
        <xdr:cNvSpPr>
          <a:spLocks noChangeArrowheads="1"/>
        </xdr:cNvSpPr>
      </xdr:nvSpPr>
      <xdr:spPr bwMode="auto">
        <a:xfrm>
          <a:off x="8601075" y="51244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1</xdr:row>
      <xdr:rowOff>9525</xdr:rowOff>
    </xdr:from>
    <xdr:to>
      <xdr:col>8</xdr:col>
      <xdr:colOff>371475</xdr:colOff>
      <xdr:row>2</xdr:row>
      <xdr:rowOff>19050</xdr:rowOff>
    </xdr:to>
    <xdr:sp macro="[0]!Frontpage" textlink="">
      <xdr:nvSpPr>
        <xdr:cNvPr id="840800" name="Right Arrow 50">
          <a:extLst>
            <a:ext uri="{FF2B5EF4-FFF2-40B4-BE49-F238E27FC236}">
              <a16:creationId xmlns:a16="http://schemas.microsoft.com/office/drawing/2014/main" id="{00000000-0008-0000-0400-000060D40C00}"/>
            </a:ext>
          </a:extLst>
        </xdr:cNvPr>
        <xdr:cNvSpPr>
          <a:spLocks noChangeArrowheads="1"/>
        </xdr:cNvSpPr>
      </xdr:nvSpPr>
      <xdr:spPr bwMode="auto">
        <a:xfrm flipH="1">
          <a:off x="9296400" y="2476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4905374</xdr:colOff>
      <xdr:row>0</xdr:row>
      <xdr:rowOff>85725</xdr:rowOff>
    </xdr:from>
    <xdr:to>
      <xdr:col>7</xdr:col>
      <xdr:colOff>182249</xdr:colOff>
      <xdr:row>2</xdr:row>
      <xdr:rowOff>142875</xdr:rowOff>
    </xdr:to>
    <xdr:sp macro="" textlink="">
      <xdr:nvSpPr>
        <xdr:cNvPr id="27" name="AutoShape 3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68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57150</xdr:colOff>
      <xdr:row>32</xdr:row>
      <xdr:rowOff>19050</xdr:rowOff>
    </xdr:from>
    <xdr:to>
      <xdr:col>6</xdr:col>
      <xdr:colOff>333375</xdr:colOff>
      <xdr:row>33</xdr:row>
      <xdr:rowOff>123825</xdr:rowOff>
    </xdr:to>
    <xdr:sp macro="[0]!TimeInService" textlink="">
      <xdr:nvSpPr>
        <xdr:cNvPr id="26" name="Right Arrow 50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8601075" y="48482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24</xdr:row>
      <xdr:rowOff>95250</xdr:rowOff>
    </xdr:from>
    <xdr:to>
      <xdr:col>6</xdr:col>
      <xdr:colOff>333375</xdr:colOff>
      <xdr:row>26</xdr:row>
      <xdr:rowOff>57150</xdr:rowOff>
    </xdr:to>
    <xdr:sp macro="[0]!Absence" textlink="">
      <xdr:nvSpPr>
        <xdr:cNvPr id="9" name="Right Arrow 5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8601075" y="23526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32</xdr:row>
      <xdr:rowOff>33750</xdr:rowOff>
    </xdr:from>
    <xdr:to>
      <xdr:col>17</xdr:col>
      <xdr:colOff>299625</xdr:colOff>
      <xdr:row>33</xdr:row>
      <xdr:rowOff>95250</xdr:rowOff>
    </xdr:to>
    <xdr:sp macro="[0]!Vacancies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 flipV="1">
          <a:off x="9248775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64</xdr:row>
      <xdr:rowOff>33750</xdr:rowOff>
    </xdr:from>
    <xdr:to>
      <xdr:col>17</xdr:col>
      <xdr:colOff>299625</xdr:colOff>
      <xdr:row>65</xdr:row>
      <xdr:rowOff>95250</xdr:rowOff>
    </xdr:to>
    <xdr:sp macro="[0]!Vacancies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V="1">
          <a:off x="9248775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10" name="AutoShape 3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6" name="Chart 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37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123825</xdr:colOff>
      <xdr:row>3</xdr:row>
      <xdr:rowOff>0</xdr:rowOff>
    </xdr:from>
    <xdr:to>
      <xdr:col>17</xdr:col>
      <xdr:colOff>375825</xdr:colOff>
      <xdr:row>4</xdr:row>
      <xdr:rowOff>80550</xdr:rowOff>
    </xdr:to>
    <xdr:sp macro="[0]!Turnover" textlink="">
      <xdr:nvSpPr>
        <xdr:cNvPr id="8" name="Down Arrow 44">
          <a:extLst>
            <a:ext uri="{FF2B5EF4-FFF2-40B4-BE49-F238E27FC236}">
              <a16:creationId xmlns:a16="http://schemas.microsoft.com/office/drawing/2014/main" id="{C1CAF594-0EA9-4FDD-9C00-48F3E1C43187}"/>
            </a:ext>
          </a:extLst>
        </xdr:cNvPr>
        <xdr:cNvSpPr>
          <a:spLocks noChangeArrowheads="1"/>
        </xdr:cNvSpPr>
      </xdr:nvSpPr>
      <xdr:spPr bwMode="auto">
        <a:xfrm rot="5400000" flipV="1">
          <a:off x="9315450" y="7143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 editAs="oneCell">
    <xdr:from>
      <xdr:col>17</xdr:col>
      <xdr:colOff>57150</xdr:colOff>
      <xdr:row>4</xdr:row>
      <xdr:rowOff>161925</xdr:rowOff>
    </xdr:from>
    <xdr:to>
      <xdr:col>17</xdr:col>
      <xdr:colOff>309150</xdr:colOff>
      <xdr:row>5</xdr:row>
      <xdr:rowOff>223425</xdr:rowOff>
    </xdr:to>
    <xdr:sp macro="[0]!Home" textlink="">
      <xdr:nvSpPr>
        <xdr:cNvPr id="9" name="Down Arrow 44">
          <a:extLst>
            <a:ext uri="{FF2B5EF4-FFF2-40B4-BE49-F238E27FC236}">
              <a16:creationId xmlns:a16="http://schemas.microsoft.com/office/drawing/2014/main" id="{AA38E102-5CC5-4561-B3D5-B9D35722002F}"/>
            </a:ext>
          </a:extLst>
        </xdr:cNvPr>
        <xdr:cNvSpPr>
          <a:spLocks noChangeArrowheads="1"/>
        </xdr:cNvSpPr>
      </xdr:nvSpPr>
      <xdr:spPr bwMode="auto">
        <a:xfrm rot="16200000" flipV="1">
          <a:off x="9248775" y="10477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33</xdr:row>
      <xdr:rowOff>33750</xdr:rowOff>
    </xdr:from>
    <xdr:to>
      <xdr:col>18</xdr:col>
      <xdr:colOff>299625</xdr:colOff>
      <xdr:row>34</xdr:row>
      <xdr:rowOff>95250</xdr:rowOff>
    </xdr:to>
    <xdr:sp macro="[0]!Turnover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 flipV="1">
          <a:off x="92487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64</xdr:row>
      <xdr:rowOff>33750</xdr:rowOff>
    </xdr:from>
    <xdr:to>
      <xdr:col>18</xdr:col>
      <xdr:colOff>299625</xdr:colOff>
      <xdr:row>65</xdr:row>
      <xdr:rowOff>95250</xdr:rowOff>
    </xdr:to>
    <xdr:sp macro="[0]!Turnover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V="1">
          <a:off x="92487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</xdr:row>
      <xdr:rowOff>0</xdr:rowOff>
    </xdr:from>
    <xdr:to>
      <xdr:col>17</xdr:col>
      <xdr:colOff>0</xdr:colOff>
      <xdr:row>63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99</xdr:row>
      <xdr:rowOff>33750</xdr:rowOff>
    </xdr:from>
    <xdr:ext cx="252000" cy="252000"/>
    <xdr:sp macro="[0]!Turnover" textlink="">
      <xdr:nvSpPr>
        <xdr:cNvPr id="8" name="Down Arrow 4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131</xdr:row>
      <xdr:rowOff>33750</xdr:rowOff>
    </xdr:from>
    <xdr:to>
      <xdr:col>18</xdr:col>
      <xdr:colOff>299625</xdr:colOff>
      <xdr:row>132</xdr:row>
      <xdr:rowOff>95250</xdr:rowOff>
    </xdr:to>
    <xdr:sp macro="[0]!Turnover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66</xdr:row>
      <xdr:rowOff>85725</xdr:rowOff>
    </xdr:from>
    <xdr:to>
      <xdr:col>17</xdr:col>
      <xdr:colOff>85724</xdr:colOff>
      <xdr:row>68</xdr:row>
      <xdr:rowOff>142875</xdr:rowOff>
    </xdr:to>
    <xdr:sp macro="" textlink="">
      <xdr:nvSpPr>
        <xdr:cNvPr id="11" name="AutoShape 3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72</xdr:row>
      <xdr:rowOff>0</xdr:rowOff>
    </xdr:from>
    <xdr:to>
      <xdr:col>17</xdr:col>
      <xdr:colOff>0</xdr:colOff>
      <xdr:row>98</xdr:row>
      <xdr:rowOff>0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104</xdr:row>
      <xdr:rowOff>0</xdr:rowOff>
    </xdr:from>
    <xdr:to>
      <xdr:col>17</xdr:col>
      <xdr:colOff>0</xdr:colOff>
      <xdr:row>130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123825</xdr:colOff>
      <xdr:row>3</xdr:row>
      <xdr:rowOff>0</xdr:rowOff>
    </xdr:from>
    <xdr:to>
      <xdr:col>18</xdr:col>
      <xdr:colOff>375825</xdr:colOff>
      <xdr:row>4</xdr:row>
      <xdr:rowOff>80550</xdr:rowOff>
    </xdr:to>
    <xdr:sp macro="[0]!Agency" textlink="">
      <xdr:nvSpPr>
        <xdr:cNvPr id="14" name="Down Arrow 44">
          <a:extLst>
            <a:ext uri="{FF2B5EF4-FFF2-40B4-BE49-F238E27FC236}">
              <a16:creationId xmlns:a16="http://schemas.microsoft.com/office/drawing/2014/main" id="{C355B575-6415-452E-BC0E-21AFFC9C0079}"/>
            </a:ext>
          </a:extLst>
        </xdr:cNvPr>
        <xdr:cNvSpPr>
          <a:spLocks noChangeArrowheads="1"/>
        </xdr:cNvSpPr>
      </xdr:nvSpPr>
      <xdr:spPr bwMode="auto">
        <a:xfrm rot="5400000" flipV="1">
          <a:off x="9315450" y="7143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57150</xdr:colOff>
      <xdr:row>4</xdr:row>
      <xdr:rowOff>161925</xdr:rowOff>
    </xdr:from>
    <xdr:to>
      <xdr:col>18</xdr:col>
      <xdr:colOff>309150</xdr:colOff>
      <xdr:row>5</xdr:row>
      <xdr:rowOff>223425</xdr:rowOff>
    </xdr:to>
    <xdr:sp macro="[0]!Vacancies" textlink="">
      <xdr:nvSpPr>
        <xdr:cNvPr id="15" name="Down Arrow 44">
          <a:extLst>
            <a:ext uri="{FF2B5EF4-FFF2-40B4-BE49-F238E27FC236}">
              <a16:creationId xmlns:a16="http://schemas.microsoft.com/office/drawing/2014/main" id="{BD33252B-3DB7-4719-9807-59CFFA5F3574}"/>
            </a:ext>
          </a:extLst>
        </xdr:cNvPr>
        <xdr:cNvSpPr>
          <a:spLocks noChangeArrowheads="1"/>
        </xdr:cNvSpPr>
      </xdr:nvSpPr>
      <xdr:spPr bwMode="auto">
        <a:xfrm rot="16200000" flipV="1">
          <a:off x="9248775" y="10477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33</xdr:row>
      <xdr:rowOff>33750</xdr:rowOff>
    </xdr:from>
    <xdr:to>
      <xdr:col>18</xdr:col>
      <xdr:colOff>299625</xdr:colOff>
      <xdr:row>34</xdr:row>
      <xdr:rowOff>95250</xdr:rowOff>
    </xdr:to>
    <xdr:sp macro="[0]!Agency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65</xdr:row>
      <xdr:rowOff>33750</xdr:rowOff>
    </xdr:from>
    <xdr:to>
      <xdr:col>18</xdr:col>
      <xdr:colOff>299625</xdr:colOff>
      <xdr:row>66</xdr:row>
      <xdr:rowOff>95250</xdr:rowOff>
    </xdr:to>
    <xdr:sp macro="[0]!Agency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9536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</xdr:row>
      <xdr:rowOff>0</xdr:rowOff>
    </xdr:from>
    <xdr:to>
      <xdr:col>17</xdr:col>
      <xdr:colOff>0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100</xdr:row>
      <xdr:rowOff>33750</xdr:rowOff>
    </xdr:from>
    <xdr:ext cx="252000" cy="252000"/>
    <xdr:sp macro="[0]!Agency" textlink="">
      <xdr:nvSpPr>
        <xdr:cNvPr id="8" name="Down Arrow 4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 flipV="1">
          <a:off x="9934575" y="204553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132</xdr:row>
      <xdr:rowOff>33750</xdr:rowOff>
    </xdr:from>
    <xdr:to>
      <xdr:col>18</xdr:col>
      <xdr:colOff>299625</xdr:colOff>
      <xdr:row>133</xdr:row>
      <xdr:rowOff>95250</xdr:rowOff>
    </xdr:to>
    <xdr:sp macro="[0]!Agency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 flipV="1">
          <a:off x="9934575" y="273800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67</xdr:row>
      <xdr:rowOff>85725</xdr:rowOff>
    </xdr:from>
    <xdr:to>
      <xdr:col>17</xdr:col>
      <xdr:colOff>85724</xdr:colOff>
      <xdr:row>69</xdr:row>
      <xdr:rowOff>142875</xdr:rowOff>
    </xdr:to>
    <xdr:sp macro="" textlink="">
      <xdr:nvSpPr>
        <xdr:cNvPr id="11" name="AutoShape 3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7505699" y="1392555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73</xdr:row>
      <xdr:rowOff>0</xdr:rowOff>
    </xdr:from>
    <xdr:to>
      <xdr:col>17</xdr:col>
      <xdr:colOff>0</xdr:colOff>
      <xdr:row>99</xdr:row>
      <xdr:rowOff>0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105</xdr:row>
      <xdr:rowOff>0</xdr:rowOff>
    </xdr:from>
    <xdr:to>
      <xdr:col>17</xdr:col>
      <xdr:colOff>0</xdr:colOff>
      <xdr:row>131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14" name="Picture 359">
          <a:extLst>
            <a:ext uri="{FF2B5EF4-FFF2-40B4-BE49-F238E27FC236}">
              <a16:creationId xmlns:a16="http://schemas.microsoft.com/office/drawing/2014/main" id="{EAA1A2DD-2B6F-41D4-B9C1-CE494BAB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18</xdr:col>
      <xdr:colOff>123825</xdr:colOff>
      <xdr:row>3</xdr:row>
      <xdr:rowOff>0</xdr:rowOff>
    </xdr:from>
    <xdr:to>
      <xdr:col>18</xdr:col>
      <xdr:colOff>375825</xdr:colOff>
      <xdr:row>4</xdr:row>
      <xdr:rowOff>80550</xdr:rowOff>
    </xdr:to>
    <xdr:sp macro="[0]!Absence" textlink="">
      <xdr:nvSpPr>
        <xdr:cNvPr id="15" name="Down Arrow 44">
          <a:extLst>
            <a:ext uri="{FF2B5EF4-FFF2-40B4-BE49-F238E27FC236}">
              <a16:creationId xmlns:a16="http://schemas.microsoft.com/office/drawing/2014/main" id="{9D68508B-1EF9-4694-AC95-DD2B46705E9A}"/>
            </a:ext>
          </a:extLst>
        </xdr:cNvPr>
        <xdr:cNvSpPr>
          <a:spLocks noChangeArrowheads="1"/>
        </xdr:cNvSpPr>
      </xdr:nvSpPr>
      <xdr:spPr bwMode="auto">
        <a:xfrm rot="5400000" flipV="1">
          <a:off x="9315450" y="7143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57150</xdr:colOff>
      <xdr:row>4</xdr:row>
      <xdr:rowOff>161925</xdr:rowOff>
    </xdr:from>
    <xdr:to>
      <xdr:col>18</xdr:col>
      <xdr:colOff>309150</xdr:colOff>
      <xdr:row>5</xdr:row>
      <xdr:rowOff>223425</xdr:rowOff>
    </xdr:to>
    <xdr:sp macro="[0]!Turnover" textlink="">
      <xdr:nvSpPr>
        <xdr:cNvPr id="16" name="Down Arrow 44">
          <a:extLst>
            <a:ext uri="{FF2B5EF4-FFF2-40B4-BE49-F238E27FC236}">
              <a16:creationId xmlns:a16="http://schemas.microsoft.com/office/drawing/2014/main" id="{C6D243E9-E7B0-4822-96CF-2B38F8D774C4}"/>
            </a:ext>
          </a:extLst>
        </xdr:cNvPr>
        <xdr:cNvSpPr>
          <a:spLocks noChangeArrowheads="1"/>
        </xdr:cNvSpPr>
      </xdr:nvSpPr>
      <xdr:spPr bwMode="auto">
        <a:xfrm rot="16200000" flipV="1">
          <a:off x="9248775" y="10477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32</xdr:row>
      <xdr:rowOff>33750</xdr:rowOff>
    </xdr:from>
    <xdr:to>
      <xdr:col>17</xdr:col>
      <xdr:colOff>299625</xdr:colOff>
      <xdr:row>33</xdr:row>
      <xdr:rowOff>95250</xdr:rowOff>
    </xdr:to>
    <xdr:sp macro="[0]!Vacancies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65</xdr:row>
      <xdr:rowOff>33750</xdr:rowOff>
    </xdr:from>
    <xdr:to>
      <xdr:col>17</xdr:col>
      <xdr:colOff>299625</xdr:colOff>
      <xdr:row>66</xdr:row>
      <xdr:rowOff>95250</xdr:rowOff>
    </xdr:to>
    <xdr:sp macro="[0]!Vacancies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6810374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37</xdr:row>
      <xdr:rowOff>0</xdr:rowOff>
    </xdr:from>
    <xdr:to>
      <xdr:col>16</xdr:col>
      <xdr:colOff>0</xdr:colOff>
      <xdr:row>63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8" name="Picture 359">
          <a:extLst>
            <a:ext uri="{FF2B5EF4-FFF2-40B4-BE49-F238E27FC236}">
              <a16:creationId xmlns:a16="http://schemas.microsoft.com/office/drawing/2014/main" id="{2F8E1A57-0CDD-4902-A1BB-29E494AF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9" name="Picture 359">
          <a:extLst>
            <a:ext uri="{FF2B5EF4-FFF2-40B4-BE49-F238E27FC236}">
              <a16:creationId xmlns:a16="http://schemas.microsoft.com/office/drawing/2014/main" id="{CCC4202E-49BB-434B-9D59-EDC38C67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17</xdr:col>
      <xdr:colOff>57150</xdr:colOff>
      <xdr:row>4</xdr:row>
      <xdr:rowOff>161925</xdr:rowOff>
    </xdr:from>
    <xdr:to>
      <xdr:col>17</xdr:col>
      <xdr:colOff>309150</xdr:colOff>
      <xdr:row>5</xdr:row>
      <xdr:rowOff>223425</xdr:rowOff>
    </xdr:to>
    <xdr:sp macro="[0]!Agency" textlink="">
      <xdr:nvSpPr>
        <xdr:cNvPr id="11" name="Down Arrow 44">
          <a:extLst>
            <a:ext uri="{FF2B5EF4-FFF2-40B4-BE49-F238E27FC236}">
              <a16:creationId xmlns:a16="http://schemas.microsoft.com/office/drawing/2014/main" id="{D8346BDE-1E60-4279-94AE-309B76D0794B}"/>
            </a:ext>
          </a:extLst>
        </xdr:cNvPr>
        <xdr:cNvSpPr>
          <a:spLocks noChangeArrowheads="1"/>
        </xdr:cNvSpPr>
      </xdr:nvSpPr>
      <xdr:spPr bwMode="auto">
        <a:xfrm rot="16200000" flipV="1">
          <a:off x="9248775" y="10477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a:spPr>
      <a:bodyPr vertOverflow="clip" wrap="square" lIns="27432" tIns="22860" rIns="27432" bIns="0" anchor="ctr" upright="1"/>
      <a:lstStyle>
        <a:defPPr algn="ctr" rtl="0">
          <a:defRPr sz="1200" b="1" i="0" u="none" strike="noStrike" baseline="0">
            <a:solidFill>
              <a:srgbClr val="FFFFFF"/>
            </a:solidFill>
            <a:latin typeface="Arial"/>
            <a:cs typeface="Arial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25"/>
  <sheetViews>
    <sheetView workbookViewId="0">
      <selection activeCell="D37" sqref="D37"/>
    </sheetView>
  </sheetViews>
  <sheetFormatPr defaultRowHeight="12.75" x14ac:dyDescent="0.2"/>
  <cols>
    <col min="1" max="1" width="20.5703125" bestFit="1" customWidth="1"/>
  </cols>
  <sheetData>
    <row r="1" spans="1:1" x14ac:dyDescent="0.2">
      <c r="A1" s="183" t="s">
        <v>80</v>
      </c>
    </row>
    <row r="2" spans="1:1" x14ac:dyDescent="0.2">
      <c r="A2" t="s">
        <v>0</v>
      </c>
    </row>
    <row r="3" spans="1:1" x14ac:dyDescent="0.2">
      <c r="A3" t="s">
        <v>22</v>
      </c>
    </row>
    <row r="4" spans="1:1" x14ac:dyDescent="0.2">
      <c r="A4" t="s">
        <v>8</v>
      </c>
    </row>
    <row r="5" spans="1:1" x14ac:dyDescent="0.2">
      <c r="A5" t="s">
        <v>4</v>
      </c>
    </row>
    <row r="6" spans="1:1" x14ac:dyDescent="0.2">
      <c r="A6" t="s">
        <v>6</v>
      </c>
    </row>
    <row r="7" spans="1:1" x14ac:dyDescent="0.2">
      <c r="A7" t="s">
        <v>1</v>
      </c>
    </row>
    <row r="8" spans="1:1" x14ac:dyDescent="0.2">
      <c r="A8" t="s">
        <v>9</v>
      </c>
    </row>
    <row r="9" spans="1:1" x14ac:dyDescent="0.2">
      <c r="A9" t="s">
        <v>2</v>
      </c>
    </row>
    <row r="10" spans="1:1" x14ac:dyDescent="0.2">
      <c r="A10" t="s">
        <v>10</v>
      </c>
    </row>
    <row r="11" spans="1:1" x14ac:dyDescent="0.2">
      <c r="A11" t="s">
        <v>11</v>
      </c>
    </row>
    <row r="12" spans="1:1" x14ac:dyDescent="0.2">
      <c r="A12" t="s">
        <v>12</v>
      </c>
    </row>
    <row r="13" spans="1:1" x14ac:dyDescent="0.2">
      <c r="A13" t="s">
        <v>3</v>
      </c>
    </row>
    <row r="14" spans="1:1" x14ac:dyDescent="0.2">
      <c r="A14" t="s">
        <v>13</v>
      </c>
    </row>
    <row r="15" spans="1:1" x14ac:dyDescent="0.2">
      <c r="A15" t="s">
        <v>27</v>
      </c>
    </row>
    <row r="16" spans="1:1" x14ac:dyDescent="0.2">
      <c r="A16" t="s">
        <v>14</v>
      </c>
    </row>
    <row r="17" spans="1:1" x14ac:dyDescent="0.2">
      <c r="A17" t="s">
        <v>7</v>
      </c>
    </row>
    <row r="18" spans="1:1" x14ac:dyDescent="0.2">
      <c r="A18" t="s">
        <v>41</v>
      </c>
    </row>
    <row r="19" spans="1:1" x14ac:dyDescent="0.2">
      <c r="A19" t="s">
        <v>15</v>
      </c>
    </row>
    <row r="20" spans="1:1" x14ac:dyDescent="0.2">
      <c r="A20" t="s">
        <v>5</v>
      </c>
    </row>
    <row r="21" spans="1:1" x14ac:dyDescent="0.2">
      <c r="A21" t="s">
        <v>21</v>
      </c>
    </row>
    <row r="22" spans="1:1" x14ac:dyDescent="0.2">
      <c r="A22" t="s">
        <v>16</v>
      </c>
    </row>
    <row r="23" spans="1:1" x14ac:dyDescent="0.2">
      <c r="A23" t="s">
        <v>23</v>
      </c>
    </row>
    <row r="24" spans="1:1" x14ac:dyDescent="0.2">
      <c r="A24" t="s">
        <v>43</v>
      </c>
    </row>
    <row r="25" spans="1:1" x14ac:dyDescent="0.2">
      <c r="A25" t="s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40"/>
  <sheetViews>
    <sheetView showGridLines="0" showRowColHeaders="0" tabSelected="1" workbookViewId="0"/>
  </sheetViews>
  <sheetFormatPr defaultRowHeight="11.25" customHeight="1" x14ac:dyDescent="0.2"/>
  <cols>
    <col min="1" max="1" width="4" style="1" customWidth="1"/>
    <col min="2" max="2" width="17.140625" style="1" customWidth="1"/>
    <col min="3" max="3" width="31.42578125" style="1" customWidth="1"/>
    <col min="4" max="4" width="4.28515625" style="1" customWidth="1"/>
    <col min="5" max="5" width="17.140625" style="2" customWidth="1"/>
    <col min="6" max="6" width="31.42578125" style="1" customWidth="1"/>
    <col min="7" max="7" width="4.28515625" style="1" customWidth="1"/>
    <col min="8" max="8" width="14.140625" style="1" customWidth="1"/>
    <col min="9" max="9" width="5.7109375" style="1" customWidth="1"/>
    <col min="10" max="10" width="4.28515625" style="1" customWidth="1"/>
    <col min="11" max="11" width="4" style="1" customWidth="1"/>
    <col min="12" max="12" width="12.140625" style="1" bestFit="1" customWidth="1"/>
    <col min="13" max="16384" width="9.140625" style="1"/>
  </cols>
  <sheetData>
    <row r="1" spans="1:12" ht="21" customHeight="1" x14ac:dyDescent="0.2">
      <c r="A1" s="22"/>
      <c r="B1" s="23"/>
      <c r="C1" s="23"/>
      <c r="D1" s="23"/>
      <c r="E1" s="19"/>
      <c r="F1" s="23"/>
      <c r="G1" s="23"/>
      <c r="H1" s="23"/>
      <c r="I1" s="23"/>
      <c r="J1" s="23"/>
      <c r="K1" s="24"/>
    </row>
    <row r="2" spans="1:12" ht="18" x14ac:dyDescent="0.25">
      <c r="A2" s="25"/>
      <c r="B2" s="5"/>
      <c r="C2" s="4"/>
      <c r="D2" s="4"/>
      <c r="E2" s="3"/>
      <c r="F2" s="4"/>
      <c r="G2" s="4"/>
      <c r="H2" s="4"/>
      <c r="I2" s="4"/>
      <c r="J2" s="4"/>
      <c r="K2" s="31"/>
      <c r="L2" s="6"/>
    </row>
    <row r="3" spans="1:12" ht="13.5" customHeight="1" x14ac:dyDescent="0.2">
      <c r="A3" s="25"/>
      <c r="B3" s="4"/>
      <c r="C3" s="4"/>
      <c r="D3" s="4"/>
      <c r="E3" s="259" t="s">
        <v>30</v>
      </c>
      <c r="F3" s="260"/>
      <c r="G3" s="260"/>
      <c r="H3" s="260"/>
      <c r="I3" s="260"/>
      <c r="J3" s="260"/>
      <c r="K3" s="26"/>
    </row>
    <row r="4" spans="1:12" ht="13.5" customHeight="1" x14ac:dyDescent="0.2">
      <c r="A4" s="25"/>
      <c r="B4" s="4"/>
      <c r="C4" s="4"/>
      <c r="D4" s="4"/>
      <c r="E4" s="260"/>
      <c r="F4" s="260"/>
      <c r="G4" s="260"/>
      <c r="H4" s="260"/>
      <c r="I4" s="260"/>
      <c r="J4" s="260"/>
      <c r="K4" s="26"/>
    </row>
    <row r="5" spans="1:12" ht="11.25" customHeight="1" x14ac:dyDescent="0.2">
      <c r="A5" s="25"/>
      <c r="B5" s="4"/>
      <c r="C5" s="4"/>
      <c r="D5" s="4"/>
      <c r="E5" s="260"/>
      <c r="F5" s="260"/>
      <c r="G5" s="260"/>
      <c r="H5" s="260"/>
      <c r="I5" s="260"/>
      <c r="J5" s="260"/>
      <c r="K5" s="26"/>
    </row>
    <row r="6" spans="1:12" ht="33.75" customHeight="1" thickBot="1" x14ac:dyDescent="0.25">
      <c r="A6" s="25"/>
      <c r="B6" s="30"/>
      <c r="C6" s="30"/>
      <c r="D6" s="30"/>
      <c r="E6" s="261"/>
      <c r="F6" s="261"/>
      <c r="G6" s="261"/>
      <c r="H6" s="261"/>
      <c r="I6" s="261"/>
      <c r="J6" s="261"/>
      <c r="K6" s="32"/>
    </row>
    <row r="7" spans="1:12" ht="18" customHeight="1" thickTop="1" x14ac:dyDescent="0.25">
      <c r="A7" s="25"/>
      <c r="B7" s="4"/>
      <c r="C7" s="4"/>
      <c r="D7" s="4"/>
      <c r="E7" s="4"/>
      <c r="G7" s="37"/>
      <c r="H7" s="37"/>
      <c r="I7" s="39"/>
      <c r="J7" s="39" t="s">
        <v>96</v>
      </c>
      <c r="K7" s="26"/>
    </row>
    <row r="8" spans="1:12" ht="7.5" customHeight="1" x14ac:dyDescent="0.2">
      <c r="A8" s="25"/>
      <c r="B8" s="4"/>
      <c r="C8" s="4"/>
      <c r="D8" s="4"/>
      <c r="E8" s="4"/>
      <c r="F8" s="4"/>
      <c r="G8" s="4"/>
      <c r="H8" s="4"/>
      <c r="I8" s="4"/>
      <c r="J8" s="4"/>
      <c r="K8" s="26"/>
    </row>
    <row r="9" spans="1:12" ht="12" customHeight="1" x14ac:dyDescent="0.2">
      <c r="A9" s="25"/>
      <c r="B9" s="4"/>
      <c r="C9" s="4"/>
      <c r="D9" s="4"/>
      <c r="E9" s="4"/>
      <c r="F9" s="4"/>
      <c r="G9" s="4"/>
      <c r="H9" s="4"/>
      <c r="I9" s="4"/>
      <c r="J9" s="4"/>
      <c r="K9" s="26"/>
    </row>
    <row r="10" spans="1:12" ht="11.25" customHeight="1" x14ac:dyDescent="0.2">
      <c r="A10" s="25"/>
      <c r="B10" s="4"/>
      <c r="C10" s="4"/>
      <c r="D10" s="4"/>
      <c r="E10" s="4"/>
      <c r="F10" s="4"/>
      <c r="G10" s="4"/>
      <c r="H10" s="4"/>
      <c r="I10" s="4"/>
      <c r="J10" s="4"/>
      <c r="K10" s="26"/>
    </row>
    <row r="11" spans="1:12" ht="11.25" customHeight="1" x14ac:dyDescent="0.2">
      <c r="A11" s="25"/>
      <c r="B11" s="4"/>
      <c r="C11" s="4"/>
      <c r="D11" s="4"/>
      <c r="E11" s="4"/>
      <c r="F11" s="4"/>
      <c r="G11" s="4"/>
      <c r="H11" s="4"/>
      <c r="I11" s="4"/>
      <c r="J11" s="4"/>
      <c r="K11" s="26"/>
    </row>
    <row r="12" spans="1:12" ht="11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26"/>
    </row>
    <row r="13" spans="1:12" ht="15" customHeight="1" x14ac:dyDescent="0.25">
      <c r="A13" s="25"/>
      <c r="B13" s="265" t="s">
        <v>20</v>
      </c>
      <c r="C13" s="266"/>
      <c r="D13" s="266"/>
      <c r="E13" s="266"/>
      <c r="F13" s="266"/>
      <c r="G13" s="266"/>
      <c r="H13" s="266"/>
      <c r="I13" s="266"/>
      <c r="J13" s="266"/>
      <c r="K13" s="26"/>
    </row>
    <row r="14" spans="1:12" ht="9" customHeight="1" x14ac:dyDescent="0.2">
      <c r="A14" s="25"/>
      <c r="B14" s="12"/>
      <c r="C14" s="12"/>
      <c r="D14" s="12"/>
      <c r="E14" s="12"/>
      <c r="F14" s="12"/>
      <c r="G14" s="12"/>
      <c r="H14" s="12"/>
      <c r="I14" s="12"/>
      <c r="J14" s="12"/>
      <c r="K14" s="26"/>
    </row>
    <row r="15" spans="1:12" ht="12.75" customHeight="1" x14ac:dyDescent="0.2">
      <c r="A15" s="25"/>
      <c r="B15" s="267"/>
      <c r="C15" s="268"/>
      <c r="D15" s="268"/>
      <c r="E15" s="268"/>
      <c r="F15" s="268"/>
      <c r="G15" s="268"/>
      <c r="H15" s="268"/>
      <c r="I15" s="268"/>
      <c r="J15" s="268"/>
      <c r="K15" s="26"/>
    </row>
    <row r="16" spans="1:12" ht="12.75" customHeight="1" x14ac:dyDescent="0.2">
      <c r="A16" s="25"/>
      <c r="B16" s="267" t="s">
        <v>31</v>
      </c>
      <c r="C16" s="268"/>
      <c r="D16" s="268"/>
      <c r="E16" s="268"/>
      <c r="F16" s="268"/>
      <c r="G16" s="268"/>
      <c r="H16" s="268"/>
      <c r="I16" s="268"/>
      <c r="J16" s="268"/>
      <c r="K16" s="26"/>
    </row>
    <row r="17" spans="1:11" ht="13.5" customHeight="1" x14ac:dyDescent="0.2">
      <c r="A17" s="25"/>
      <c r="C17" s="88"/>
      <c r="K17" s="26"/>
    </row>
    <row r="18" spans="1:11" ht="13.5" customHeight="1" x14ac:dyDescent="0.2">
      <c r="A18" s="25"/>
      <c r="B18" s="270" t="s">
        <v>32</v>
      </c>
      <c r="C18" s="271"/>
      <c r="D18" s="271"/>
      <c r="E18" s="271"/>
      <c r="F18" s="271"/>
      <c r="G18" s="271"/>
      <c r="H18" s="271"/>
      <c r="I18" s="271"/>
      <c r="J18" s="271"/>
      <c r="K18" s="26"/>
    </row>
    <row r="19" spans="1:11" ht="9" customHeight="1" x14ac:dyDescent="0.2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26"/>
    </row>
    <row r="20" spans="1:11" ht="13.5" customHeight="1" x14ac:dyDescent="0.2">
      <c r="A20" s="25"/>
      <c r="B20" s="267" t="s">
        <v>81</v>
      </c>
      <c r="C20" s="267"/>
      <c r="D20" s="267"/>
      <c r="E20" s="267"/>
      <c r="F20" s="267"/>
      <c r="G20" s="267"/>
      <c r="H20" s="267"/>
      <c r="I20" s="269"/>
      <c r="J20" s="269"/>
      <c r="K20" s="26"/>
    </row>
    <row r="21" spans="1:11" ht="13.5" customHeight="1" x14ac:dyDescent="0.2">
      <c r="A21" s="25"/>
      <c r="B21" s="267"/>
      <c r="C21" s="267"/>
      <c r="D21" s="267"/>
      <c r="E21" s="267"/>
      <c r="F21" s="267"/>
      <c r="G21" s="267"/>
      <c r="H21" s="267"/>
      <c r="I21" s="269"/>
      <c r="J21" s="269"/>
      <c r="K21" s="26"/>
    </row>
    <row r="22" spans="1:11" ht="9" customHeight="1" x14ac:dyDescent="0.2">
      <c r="A22" s="25"/>
      <c r="B22" s="13"/>
      <c r="C22" s="14"/>
      <c r="D22" s="14"/>
      <c r="E22" s="14"/>
      <c r="F22" s="14"/>
      <c r="G22" s="14"/>
      <c r="H22" s="14"/>
      <c r="I22" s="14"/>
      <c r="J22" s="13"/>
      <c r="K22" s="26"/>
    </row>
    <row r="23" spans="1:11" ht="11.25" customHeight="1" x14ac:dyDescent="0.2">
      <c r="A23" s="25"/>
      <c r="B23" s="18"/>
      <c r="C23" s="18"/>
      <c r="D23" s="21"/>
      <c r="E23" s="18"/>
      <c r="F23" s="18"/>
      <c r="G23" s="18"/>
      <c r="H23" s="18"/>
      <c r="I23" s="18"/>
      <c r="J23" s="18"/>
      <c r="K23" s="26"/>
    </row>
    <row r="24" spans="1:11" ht="12.75" x14ac:dyDescent="0.2">
      <c r="A24" s="25"/>
      <c r="B24" s="36"/>
      <c r="C24" s="15"/>
      <c r="D24" s="15"/>
      <c r="F24" s="17"/>
      <c r="G24" s="17"/>
      <c r="H24" s="17"/>
      <c r="I24" s="17"/>
      <c r="J24" s="17"/>
      <c r="K24" s="26"/>
    </row>
    <row r="25" spans="1:11" ht="15" customHeight="1" x14ac:dyDescent="0.25">
      <c r="A25" s="25"/>
      <c r="B25" s="262" t="s">
        <v>19</v>
      </c>
      <c r="C25" s="263"/>
      <c r="D25" s="263"/>
      <c r="E25" s="263"/>
      <c r="F25" s="263"/>
      <c r="G25" s="263"/>
      <c r="H25" s="263"/>
      <c r="I25" s="263"/>
      <c r="J25" s="264"/>
      <c r="K25" s="26"/>
    </row>
    <row r="26" spans="1:11" ht="13.5" customHeight="1" x14ac:dyDescent="0.2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26"/>
    </row>
    <row r="27" spans="1:11" x14ac:dyDescent="0.2">
      <c r="A27" s="25"/>
      <c r="B27" s="18"/>
      <c r="C27" s="18"/>
      <c r="D27" s="18"/>
      <c r="E27" s="18"/>
      <c r="F27" s="18"/>
      <c r="G27" s="18"/>
      <c r="H27" s="18"/>
      <c r="I27" s="18"/>
      <c r="J27" s="18"/>
      <c r="K27" s="26"/>
    </row>
    <row r="28" spans="1:11" ht="11.25" customHeight="1" x14ac:dyDescent="0.2">
      <c r="A28" s="25"/>
      <c r="B28" s="18"/>
      <c r="C28" s="18"/>
      <c r="D28" s="18"/>
      <c r="E28" s="18"/>
      <c r="F28" s="18"/>
      <c r="G28" s="18"/>
      <c r="H28" s="18"/>
      <c r="I28" s="18"/>
      <c r="J28" s="18"/>
      <c r="K28" s="26"/>
    </row>
    <row r="29" spans="1:11" ht="11.25" customHeight="1" x14ac:dyDescent="0.2">
      <c r="A29" s="25"/>
      <c r="B29" s="18"/>
      <c r="C29" s="18"/>
      <c r="D29" s="18"/>
      <c r="E29" s="18"/>
      <c r="F29" s="18"/>
      <c r="G29" s="18"/>
      <c r="H29" s="18"/>
      <c r="I29" s="18"/>
      <c r="J29" s="18"/>
      <c r="K29" s="26"/>
    </row>
    <row r="30" spans="1:11" ht="10.5" customHeight="1" x14ac:dyDescent="0.2">
      <c r="A30" s="25"/>
      <c r="B30" s="18"/>
      <c r="C30" s="18"/>
      <c r="D30" s="18"/>
      <c r="E30" s="18"/>
      <c r="F30" s="18"/>
      <c r="G30" s="18"/>
      <c r="H30" s="18"/>
      <c r="I30" s="18"/>
      <c r="J30" s="18"/>
      <c r="K30" s="26"/>
    </row>
    <row r="31" spans="1:11" x14ac:dyDescent="0.2">
      <c r="A31" s="25"/>
      <c r="B31" s="18"/>
      <c r="C31" s="18"/>
      <c r="D31" s="18"/>
      <c r="E31" s="18"/>
      <c r="F31" s="18"/>
      <c r="G31" s="18"/>
      <c r="H31" s="18"/>
      <c r="I31" s="18"/>
      <c r="J31" s="18"/>
      <c r="K31" s="26"/>
    </row>
    <row r="32" spans="1:11" ht="12.75" x14ac:dyDescent="0.2">
      <c r="A32" s="25"/>
      <c r="B32" s="18"/>
      <c r="C32" s="17"/>
      <c r="D32" s="17"/>
      <c r="F32" s="17"/>
      <c r="G32" s="17"/>
      <c r="H32" s="17"/>
      <c r="I32" s="18"/>
      <c r="J32" s="18"/>
      <c r="K32" s="26"/>
    </row>
    <row r="33" spans="1:12" s="8" customFormat="1" ht="12" x14ac:dyDescent="0.2">
      <c r="A33" s="33"/>
      <c r="B33" s="18"/>
      <c r="C33" s="18"/>
      <c r="D33" s="18" t="s">
        <v>24</v>
      </c>
      <c r="E33" s="18"/>
      <c r="F33" s="18"/>
      <c r="G33" s="18"/>
      <c r="H33" s="18"/>
      <c r="I33" s="18"/>
      <c r="J33" s="18"/>
      <c r="K33" s="34"/>
    </row>
    <row r="34" spans="1:12" s="8" customFormat="1" ht="12.75" x14ac:dyDescent="0.2">
      <c r="A34" s="33"/>
      <c r="B34" s="18"/>
      <c r="C34" s="18"/>
      <c r="D34" s="11"/>
      <c r="E34" s="11"/>
      <c r="G34" s="11"/>
      <c r="H34" s="11"/>
      <c r="I34" s="11"/>
      <c r="J34" s="11"/>
      <c r="K34" s="34"/>
    </row>
    <row r="35" spans="1:12" s="8" customFormat="1" ht="10.5" customHeight="1" x14ac:dyDescent="0.2">
      <c r="A35" s="33"/>
      <c r="B35" s="18"/>
      <c r="C35" s="18"/>
      <c r="D35" s="18"/>
      <c r="E35" s="18"/>
      <c r="F35" s="11"/>
      <c r="G35" s="18"/>
      <c r="H35" s="18"/>
      <c r="I35" s="18"/>
      <c r="J35" s="18"/>
      <c r="K35" s="34"/>
    </row>
    <row r="36" spans="1:12" ht="12.75" x14ac:dyDescent="0.2">
      <c r="A36" s="25"/>
      <c r="B36" s="18"/>
      <c r="C36" s="18"/>
      <c r="D36" s="7"/>
      <c r="F36" s="17"/>
      <c r="G36" s="9"/>
      <c r="H36" s="10"/>
      <c r="I36" s="7"/>
      <c r="J36" s="7"/>
      <c r="K36" s="26"/>
    </row>
    <row r="37" spans="1:12" ht="12.75" x14ac:dyDescent="0.2">
      <c r="A37" s="25"/>
      <c r="B37" s="18"/>
      <c r="C37" s="18"/>
      <c r="D37" s="7"/>
      <c r="F37" s="17"/>
      <c r="G37" s="9"/>
      <c r="H37" s="7"/>
      <c r="I37" s="7"/>
      <c r="J37" s="7"/>
      <c r="K37" s="26"/>
    </row>
    <row r="38" spans="1:12" ht="12.75" x14ac:dyDescent="0.2">
      <c r="A38" s="25"/>
      <c r="B38" s="18"/>
      <c r="C38" s="18"/>
      <c r="D38" s="7"/>
      <c r="F38" s="17"/>
      <c r="G38" s="9"/>
      <c r="H38" s="7"/>
      <c r="I38" s="7"/>
      <c r="J38" s="7"/>
      <c r="K38" s="26"/>
      <c r="L38" s="16"/>
    </row>
    <row r="39" spans="1:12" ht="12.75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  <c r="L39" s="16"/>
    </row>
    <row r="40" spans="1:12" ht="21" customHeight="1" thickBot="1" x14ac:dyDescent="0.25">
      <c r="A40" s="27"/>
      <c r="B40" s="28"/>
      <c r="C40" s="28"/>
      <c r="D40" s="28"/>
      <c r="E40" s="20"/>
      <c r="F40" s="28"/>
      <c r="G40" s="28"/>
      <c r="H40" s="28"/>
      <c r="I40" s="28"/>
      <c r="J40" s="28"/>
      <c r="K40" s="29"/>
    </row>
  </sheetData>
  <sheetProtection sheet="1" objects="1" scenarios="1" selectLockedCells="1"/>
  <mergeCells count="7">
    <mergeCell ref="E3:J6"/>
    <mergeCell ref="B25:J25"/>
    <mergeCell ref="B13:J13"/>
    <mergeCell ref="B15:J15"/>
    <mergeCell ref="B16:J16"/>
    <mergeCell ref="B20:J21"/>
    <mergeCell ref="B18:J18"/>
  </mergeCells>
  <phoneticPr fontId="5" type="noConversion"/>
  <printOptions horizontalCentered="1" verticalCentered="1"/>
  <pageMargins left="0.55118110236220474" right="0.55118110236220474" top="0.55118110236220474" bottom="0.55118110236220474" header="0.51181102362204722" footer="0.74803149606299213"/>
  <pageSetup paperSize="9" orientation="landscape" r:id="rId1"/>
  <headerFooter alignWithMargins="0">
    <oddFooter>&amp;C&amp;"Arial,Bold"&amp;9&amp;F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39"/>
  </sheetPr>
  <dimension ref="A1:AG53"/>
  <sheetViews>
    <sheetView showRowColHeaders="0" workbookViewId="0"/>
  </sheetViews>
  <sheetFormatPr defaultRowHeight="11.25" customHeight="1" x14ac:dyDescent="0.2"/>
  <cols>
    <col min="1" max="1" width="4" style="133" customWidth="1"/>
    <col min="2" max="2" width="21.85546875" style="133" customWidth="1"/>
    <col min="3" max="3" width="2.7109375" style="133" customWidth="1"/>
    <col min="4" max="4" width="83.5703125" style="133" customWidth="1"/>
    <col min="5" max="5" width="10.28515625" style="133" customWidth="1"/>
    <col min="6" max="6" width="5.7109375" style="157" customWidth="1"/>
    <col min="7" max="7" width="5.7109375" style="133" customWidth="1"/>
    <col min="8" max="8" width="4" style="133" customWidth="1"/>
    <col min="9" max="9" width="6.5703125" style="133" customWidth="1"/>
    <col min="10" max="10" width="9.140625" style="48"/>
    <col min="11" max="11" width="12.140625" style="48" bestFit="1" customWidth="1"/>
    <col min="12" max="16384" width="9.140625" style="48"/>
  </cols>
  <sheetData>
    <row r="1" spans="1:33" ht="18.75" customHeight="1" x14ac:dyDescent="0.2">
      <c r="A1" s="184"/>
      <c r="B1" s="185"/>
      <c r="C1" s="185"/>
      <c r="D1" s="185"/>
      <c r="E1" s="185"/>
      <c r="F1" s="185"/>
      <c r="G1" s="185"/>
      <c r="H1" s="186"/>
      <c r="I1" s="187"/>
      <c r="U1" s="188"/>
      <c r="V1" s="188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</row>
    <row r="2" spans="1:33" ht="18.75" customHeight="1" x14ac:dyDescent="0.2">
      <c r="A2" s="190"/>
      <c r="B2" s="191" t="s">
        <v>29</v>
      </c>
      <c r="C2" s="48"/>
      <c r="D2" s="48"/>
      <c r="E2" s="48"/>
      <c r="F2" s="48"/>
      <c r="G2" s="48"/>
      <c r="H2" s="192"/>
      <c r="I2" s="193"/>
      <c r="U2" s="188"/>
      <c r="V2" s="188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</row>
    <row r="3" spans="1:33" ht="18.75" customHeight="1" x14ac:dyDescent="0.2">
      <c r="A3" s="194"/>
      <c r="B3" s="195"/>
      <c r="C3" s="195"/>
      <c r="D3" s="195"/>
      <c r="E3" s="195"/>
      <c r="F3" s="195"/>
      <c r="G3" s="195"/>
      <c r="H3" s="196"/>
      <c r="I3" s="193"/>
      <c r="U3" s="188"/>
      <c r="V3" s="188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</row>
    <row r="4" spans="1:33" ht="11.25" customHeight="1" x14ac:dyDescent="0.2">
      <c r="A4" s="190"/>
      <c r="B4" s="48"/>
      <c r="C4" s="48"/>
      <c r="D4" s="48"/>
      <c r="E4" s="48"/>
      <c r="F4" s="47"/>
      <c r="G4" s="48"/>
      <c r="H4" s="192"/>
      <c r="I4" s="197"/>
    </row>
    <row r="5" spans="1:33" ht="11.25" customHeight="1" x14ac:dyDescent="0.2">
      <c r="A5" s="190"/>
      <c r="B5" s="275" t="s">
        <v>26</v>
      </c>
      <c r="C5" s="276"/>
      <c r="D5" s="276"/>
      <c r="E5" s="46"/>
      <c r="F5" s="47"/>
      <c r="G5" s="48"/>
      <c r="H5" s="192"/>
      <c r="I5" s="197"/>
    </row>
    <row r="6" spans="1:33" ht="11.25" customHeight="1" thickBot="1" x14ac:dyDescent="0.25">
      <c r="A6" s="190"/>
      <c r="B6" s="276"/>
      <c r="C6" s="276"/>
      <c r="D6" s="276"/>
      <c r="E6" s="46"/>
      <c r="F6" s="47"/>
      <c r="G6" s="48"/>
      <c r="H6" s="192"/>
      <c r="I6" s="197"/>
    </row>
    <row r="7" spans="1:33" ht="22.5" customHeight="1" thickBot="1" x14ac:dyDescent="0.25">
      <c r="A7" s="190"/>
      <c r="B7" s="277" t="s">
        <v>80</v>
      </c>
      <c r="C7" s="278"/>
      <c r="D7" s="279"/>
      <c r="E7" s="280"/>
      <c r="F7" s="280"/>
      <c r="G7" s="280"/>
      <c r="H7" s="192"/>
      <c r="I7" s="197"/>
    </row>
    <row r="8" spans="1:33" ht="7.5" customHeight="1" x14ac:dyDescent="0.2">
      <c r="A8" s="190"/>
      <c r="B8" s="48"/>
      <c r="C8" s="48"/>
      <c r="D8" s="48"/>
      <c r="E8" s="48"/>
      <c r="F8" s="48"/>
      <c r="G8" s="48"/>
      <c r="H8" s="192"/>
      <c r="I8" s="197"/>
      <c r="L8" s="198"/>
    </row>
    <row r="9" spans="1:33" x14ac:dyDescent="0.2">
      <c r="A9" s="190"/>
      <c r="B9" s="281" t="s">
        <v>57</v>
      </c>
      <c r="C9" s="281"/>
      <c r="D9" s="281"/>
      <c r="E9" s="281"/>
      <c r="F9" s="281"/>
      <c r="G9" s="281"/>
      <c r="H9" s="192"/>
      <c r="I9" s="197"/>
    </row>
    <row r="10" spans="1:33" ht="11.25" customHeight="1" x14ac:dyDescent="0.2">
      <c r="A10" s="190"/>
      <c r="B10" s="48"/>
      <c r="C10" s="199"/>
      <c r="D10" s="199"/>
      <c r="E10" s="199"/>
      <c r="F10" s="199"/>
      <c r="G10" s="199"/>
      <c r="H10" s="192"/>
      <c r="I10" s="197"/>
    </row>
    <row r="11" spans="1:33" ht="12.75" customHeight="1" x14ac:dyDescent="0.2">
      <c r="A11" s="190"/>
      <c r="B11" s="284" t="s">
        <v>17</v>
      </c>
      <c r="C11" s="284"/>
      <c r="D11" s="284"/>
      <c r="E11" s="46"/>
      <c r="F11" s="47"/>
      <c r="G11" s="48"/>
      <c r="H11" s="192"/>
      <c r="I11" s="197"/>
    </row>
    <row r="12" spans="1:33" s="134" customFormat="1" ht="11.25" customHeight="1" x14ac:dyDescent="0.2">
      <c r="A12" s="200"/>
      <c r="B12" s="284"/>
      <c r="C12" s="284"/>
      <c r="D12" s="284"/>
      <c r="F12" s="282" t="s">
        <v>18</v>
      </c>
      <c r="H12" s="201"/>
      <c r="I12" s="202"/>
    </row>
    <row r="13" spans="1:33" ht="11.25" customHeight="1" x14ac:dyDescent="0.2">
      <c r="A13" s="190"/>
      <c r="B13" s="285"/>
      <c r="C13" s="285"/>
      <c r="D13" s="285"/>
      <c r="E13" s="141"/>
      <c r="F13" s="283"/>
      <c r="G13" s="141"/>
      <c r="H13" s="192"/>
      <c r="I13" s="197"/>
    </row>
    <row r="14" spans="1:33" ht="11.25" customHeight="1" x14ac:dyDescent="0.2">
      <c r="A14" s="190"/>
      <c r="B14" s="304" t="s">
        <v>33</v>
      </c>
      <c r="C14" s="135"/>
      <c r="D14" s="136" t="s">
        <v>82</v>
      </c>
      <c r="E14" s="137"/>
      <c r="F14" s="138">
        <v>3</v>
      </c>
      <c r="G14" s="137"/>
      <c r="H14" s="192"/>
      <c r="I14" s="197"/>
    </row>
    <row r="15" spans="1:33" ht="11.25" customHeight="1" x14ac:dyDescent="0.2">
      <c r="A15" s="190"/>
      <c r="B15" s="305"/>
      <c r="C15" s="139"/>
      <c r="D15" s="48" t="s">
        <v>83</v>
      </c>
      <c r="E15" s="48"/>
      <c r="F15" s="47">
        <v>4</v>
      </c>
      <c r="G15" s="48"/>
      <c r="H15" s="192"/>
      <c r="I15" s="197"/>
    </row>
    <row r="16" spans="1:33" ht="11.25" customHeight="1" x14ac:dyDescent="0.2">
      <c r="A16" s="190"/>
      <c r="B16" s="306"/>
      <c r="C16" s="140"/>
      <c r="D16" s="141"/>
      <c r="E16" s="141"/>
      <c r="F16" s="142"/>
      <c r="G16" s="141"/>
      <c r="H16" s="192"/>
      <c r="I16" s="197"/>
    </row>
    <row r="17" spans="1:9" ht="11.25" customHeight="1" x14ac:dyDescent="0.2">
      <c r="A17" s="190"/>
      <c r="B17" s="304" t="s">
        <v>34</v>
      </c>
      <c r="C17" s="135"/>
      <c r="D17" s="143" t="s">
        <v>84</v>
      </c>
      <c r="E17" s="137"/>
      <c r="F17" s="138">
        <v>5</v>
      </c>
      <c r="G17" s="137"/>
      <c r="H17" s="192"/>
      <c r="I17" s="197"/>
    </row>
    <row r="18" spans="1:9" ht="11.25" customHeight="1" x14ac:dyDescent="0.2">
      <c r="A18" s="190"/>
      <c r="B18" s="305"/>
      <c r="C18" s="139"/>
      <c r="D18" s="48" t="s">
        <v>85</v>
      </c>
      <c r="E18" s="48"/>
      <c r="F18" s="47">
        <v>6</v>
      </c>
      <c r="G18" s="48"/>
      <c r="H18" s="192"/>
      <c r="I18" s="197"/>
    </row>
    <row r="19" spans="1:9" ht="11.25" customHeight="1" x14ac:dyDescent="0.2">
      <c r="A19" s="203"/>
      <c r="B19" s="305"/>
      <c r="C19" s="139"/>
      <c r="D19" s="144" t="s">
        <v>86</v>
      </c>
      <c r="E19" s="48"/>
      <c r="F19" s="47">
        <v>7</v>
      </c>
      <c r="G19" s="48"/>
      <c r="H19" s="192"/>
      <c r="I19" s="197"/>
    </row>
    <row r="20" spans="1:9" ht="11.25" customHeight="1" x14ac:dyDescent="0.2">
      <c r="A20" s="190"/>
      <c r="B20" s="306"/>
      <c r="C20" s="140"/>
      <c r="D20" s="141" t="s">
        <v>87</v>
      </c>
      <c r="E20" s="141"/>
      <c r="F20" s="142">
        <v>8</v>
      </c>
      <c r="G20" s="141"/>
      <c r="H20" s="192"/>
      <c r="I20" s="197"/>
    </row>
    <row r="21" spans="1:9" ht="11.25" customHeight="1" x14ac:dyDescent="0.2">
      <c r="A21" s="190"/>
      <c r="B21" s="304" t="s">
        <v>35</v>
      </c>
      <c r="C21" s="135"/>
      <c r="D21" s="143" t="s">
        <v>88</v>
      </c>
      <c r="E21" s="137"/>
      <c r="F21" s="138">
        <v>9</v>
      </c>
      <c r="G21" s="137"/>
      <c r="H21" s="192"/>
      <c r="I21" s="197"/>
    </row>
    <row r="22" spans="1:9" ht="11.25" customHeight="1" x14ac:dyDescent="0.2">
      <c r="A22" s="190"/>
      <c r="B22" s="305"/>
      <c r="C22" s="145"/>
      <c r="D22" s="146" t="s">
        <v>89</v>
      </c>
      <c r="E22" s="48"/>
      <c r="F22" s="47">
        <v>10</v>
      </c>
      <c r="G22" s="48"/>
      <c r="H22" s="192"/>
      <c r="I22" s="197"/>
    </row>
    <row r="23" spans="1:9" ht="11.25" customHeight="1" x14ac:dyDescent="0.2">
      <c r="A23" s="190"/>
      <c r="B23" s="305"/>
      <c r="C23" s="145"/>
      <c r="D23" s="144" t="s">
        <v>90</v>
      </c>
      <c r="E23" s="48"/>
      <c r="F23" s="47">
        <v>11</v>
      </c>
      <c r="G23" s="48"/>
      <c r="H23" s="192"/>
      <c r="I23" s="197"/>
    </row>
    <row r="24" spans="1:9" ht="11.25" customHeight="1" x14ac:dyDescent="0.2">
      <c r="A24" s="190"/>
      <c r="B24" s="306"/>
      <c r="C24" s="147"/>
      <c r="D24" s="148" t="s">
        <v>91</v>
      </c>
      <c r="E24" s="141"/>
      <c r="F24" s="142">
        <v>12</v>
      </c>
      <c r="G24" s="141"/>
      <c r="H24" s="192"/>
      <c r="I24" s="197"/>
    </row>
    <row r="25" spans="1:9" ht="11.25" customHeight="1" x14ac:dyDescent="0.2">
      <c r="A25" s="190"/>
      <c r="B25" s="304" t="s">
        <v>71</v>
      </c>
      <c r="C25" s="135"/>
      <c r="D25" s="204"/>
      <c r="E25" s="137"/>
      <c r="F25" s="138"/>
      <c r="G25" s="137"/>
      <c r="H25" s="192"/>
      <c r="I25" s="197"/>
    </row>
    <row r="26" spans="1:9" ht="11.25" customHeight="1" x14ac:dyDescent="0.2">
      <c r="A26" s="190"/>
      <c r="B26" s="305"/>
      <c r="C26" s="139"/>
      <c r="D26" s="181" t="s">
        <v>92</v>
      </c>
      <c r="E26" s="48"/>
      <c r="F26" s="47">
        <v>13</v>
      </c>
      <c r="G26" s="48"/>
      <c r="H26" s="192"/>
      <c r="I26" s="197"/>
    </row>
    <row r="27" spans="1:9" ht="11.25" customHeight="1" x14ac:dyDescent="0.2">
      <c r="A27" s="190"/>
      <c r="B27" s="306"/>
      <c r="C27" s="140"/>
      <c r="D27" s="141"/>
      <c r="E27" s="141"/>
      <c r="F27" s="142"/>
      <c r="G27" s="141"/>
      <c r="H27" s="192"/>
      <c r="I27" s="197"/>
    </row>
    <row r="28" spans="1:9" ht="11.25" hidden="1" customHeight="1" x14ac:dyDescent="0.2">
      <c r="A28" s="190"/>
      <c r="B28" s="205" t="s">
        <v>56</v>
      </c>
      <c r="C28" s="206"/>
      <c r="D28" s="48" t="s">
        <v>72</v>
      </c>
      <c r="E28" s="48"/>
      <c r="F28" s="47">
        <v>19</v>
      </c>
      <c r="G28" s="48"/>
      <c r="H28" s="192"/>
      <c r="I28" s="197"/>
    </row>
    <row r="29" spans="1:9" ht="11.25" hidden="1" customHeight="1" x14ac:dyDescent="0.2">
      <c r="A29" s="190"/>
      <c r="D29" s="133" t="s">
        <v>73</v>
      </c>
      <c r="F29" s="157">
        <v>20</v>
      </c>
      <c r="H29" s="192"/>
      <c r="I29" s="197"/>
    </row>
    <row r="30" spans="1:9" ht="11.25" hidden="1" customHeight="1" x14ac:dyDescent="0.2">
      <c r="A30" s="190"/>
      <c r="C30" s="205"/>
      <c r="D30" s="133" t="s">
        <v>74</v>
      </c>
      <c r="F30" s="157">
        <v>21</v>
      </c>
      <c r="H30" s="192"/>
      <c r="I30" s="197"/>
    </row>
    <row r="31" spans="1:9" ht="11.25" hidden="1" customHeight="1" x14ac:dyDescent="0.2">
      <c r="A31" s="190"/>
      <c r="B31" s="207"/>
      <c r="C31" s="207"/>
      <c r="D31" s="141" t="s">
        <v>75</v>
      </c>
      <c r="F31" s="157">
        <v>22</v>
      </c>
      <c r="H31" s="192"/>
      <c r="I31" s="197"/>
    </row>
    <row r="32" spans="1:9" ht="11.25" hidden="1" customHeight="1" x14ac:dyDescent="0.2">
      <c r="A32" s="190"/>
      <c r="B32" s="205" t="s">
        <v>58</v>
      </c>
      <c r="C32" s="206"/>
      <c r="D32" s="48" t="s">
        <v>76</v>
      </c>
      <c r="E32" s="137"/>
      <c r="F32" s="138">
        <v>23</v>
      </c>
      <c r="G32" s="137"/>
      <c r="H32" s="192"/>
      <c r="I32" s="197"/>
    </row>
    <row r="33" spans="1:9" ht="11.25" hidden="1" customHeight="1" x14ac:dyDescent="0.2">
      <c r="A33" s="190"/>
      <c r="B33" s="205"/>
      <c r="C33" s="206"/>
      <c r="D33" s="48" t="s">
        <v>77</v>
      </c>
      <c r="E33" s="48"/>
      <c r="F33" s="47">
        <v>24</v>
      </c>
      <c r="G33" s="48"/>
      <c r="H33" s="192"/>
      <c r="I33" s="197"/>
    </row>
    <row r="34" spans="1:9" ht="11.25" hidden="1" customHeight="1" x14ac:dyDescent="0.2">
      <c r="A34" s="190"/>
      <c r="B34" s="205"/>
      <c r="C34" s="206"/>
      <c r="D34" s="48" t="s">
        <v>78</v>
      </c>
      <c r="E34" s="48"/>
      <c r="F34" s="47">
        <v>25</v>
      </c>
      <c r="G34" s="48"/>
      <c r="H34" s="192"/>
      <c r="I34" s="197"/>
    </row>
    <row r="35" spans="1:9" ht="11.25" hidden="1" customHeight="1" x14ac:dyDescent="0.2">
      <c r="A35" s="190"/>
      <c r="B35" s="141"/>
      <c r="C35" s="207"/>
      <c r="D35" s="141" t="s">
        <v>79</v>
      </c>
      <c r="E35" s="141"/>
      <c r="F35" s="142">
        <v>26</v>
      </c>
      <c r="G35" s="141"/>
      <c r="H35" s="192"/>
      <c r="I35" s="197"/>
    </row>
    <row r="36" spans="1:9" ht="11.25" customHeight="1" x14ac:dyDescent="0.2">
      <c r="A36" s="190"/>
      <c r="H36" s="192"/>
      <c r="I36" s="197"/>
    </row>
    <row r="37" spans="1:9" ht="11.25" customHeight="1" x14ac:dyDescent="0.2">
      <c r="A37" s="203"/>
      <c r="H37" s="192"/>
      <c r="I37" s="197"/>
    </row>
    <row r="38" spans="1:9" ht="11.25" customHeight="1" x14ac:dyDescent="0.2">
      <c r="A38" s="203"/>
      <c r="H38" s="192"/>
      <c r="I38" s="197"/>
    </row>
    <row r="39" spans="1:9" ht="11.25" customHeight="1" x14ac:dyDescent="0.2">
      <c r="A39" s="203"/>
      <c r="H39" s="192"/>
      <c r="I39" s="197"/>
    </row>
    <row r="40" spans="1:9" ht="11.25" customHeight="1" x14ac:dyDescent="0.2">
      <c r="A40" s="203"/>
      <c r="H40" s="192"/>
      <c r="I40" s="197"/>
    </row>
    <row r="41" spans="1:9" ht="11.25" customHeight="1" x14ac:dyDescent="0.2">
      <c r="A41" s="203"/>
      <c r="H41" s="192"/>
      <c r="I41" s="197"/>
    </row>
    <row r="42" spans="1:9" ht="11.25" customHeight="1" x14ac:dyDescent="0.2">
      <c r="A42" s="190"/>
      <c r="H42" s="192"/>
      <c r="I42" s="197"/>
    </row>
    <row r="43" spans="1:9" ht="11.25" customHeight="1" x14ac:dyDescent="0.2">
      <c r="A43" s="190"/>
      <c r="H43" s="192"/>
      <c r="I43" s="197"/>
    </row>
    <row r="44" spans="1:9" ht="11.25" customHeight="1" x14ac:dyDescent="0.2">
      <c r="A44" s="190"/>
      <c r="H44" s="192"/>
      <c r="I44" s="197"/>
    </row>
    <row r="45" spans="1:9" ht="11.25" customHeight="1" x14ac:dyDescent="0.2">
      <c r="A45" s="203"/>
      <c r="H45" s="192"/>
      <c r="I45" s="197"/>
    </row>
    <row r="46" spans="1:9" ht="11.25" customHeight="1" x14ac:dyDescent="0.2">
      <c r="A46" s="203"/>
      <c r="H46" s="192"/>
      <c r="I46" s="197"/>
    </row>
    <row r="47" spans="1:9" ht="11.25" customHeight="1" x14ac:dyDescent="0.2">
      <c r="A47" s="190"/>
      <c r="H47" s="192"/>
      <c r="I47" s="197"/>
    </row>
    <row r="48" spans="1:9" ht="11.25" customHeight="1" x14ac:dyDescent="0.2">
      <c r="A48" s="190"/>
      <c r="B48" s="48"/>
      <c r="C48" s="48"/>
      <c r="D48" s="48"/>
      <c r="E48" s="48"/>
      <c r="F48" s="47"/>
      <c r="G48" s="48"/>
      <c r="H48" s="192"/>
      <c r="I48" s="197"/>
    </row>
    <row r="49" spans="1:9" ht="15.75" x14ac:dyDescent="0.25">
      <c r="A49" s="190"/>
      <c r="B49" s="48"/>
      <c r="C49" s="48"/>
      <c r="D49" s="48"/>
      <c r="E49" s="48"/>
      <c r="F49" s="47"/>
      <c r="G49" s="208"/>
      <c r="H49" s="192"/>
      <c r="I49" s="209"/>
    </row>
    <row r="50" spans="1:9" ht="7.5" customHeight="1" x14ac:dyDescent="0.2">
      <c r="A50" s="190"/>
      <c r="B50" s="48"/>
      <c r="C50" s="48"/>
      <c r="D50" s="48"/>
      <c r="E50" s="48"/>
      <c r="F50" s="47"/>
      <c r="G50" s="48"/>
      <c r="H50" s="192"/>
      <c r="I50" s="209"/>
    </row>
    <row r="51" spans="1:9" ht="15" customHeight="1" x14ac:dyDescent="0.2">
      <c r="A51" s="210"/>
      <c r="B51" s="211"/>
      <c r="C51" s="211"/>
      <c r="D51" s="211"/>
      <c r="E51" s="211"/>
      <c r="F51" s="211"/>
      <c r="G51" s="211"/>
      <c r="H51" s="212"/>
      <c r="I51" s="209"/>
    </row>
    <row r="52" spans="1:9" ht="11.25" customHeight="1" x14ac:dyDescent="0.2">
      <c r="A52" s="272"/>
      <c r="B52" s="273"/>
      <c r="C52" s="273"/>
      <c r="D52" s="273"/>
      <c r="E52" s="273"/>
      <c r="F52" s="273"/>
      <c r="G52" s="273"/>
      <c r="H52" s="274"/>
      <c r="I52" s="209"/>
    </row>
    <row r="53" spans="1:9" ht="33.75" customHeight="1" x14ac:dyDescent="0.2">
      <c r="A53" s="141"/>
      <c r="B53" s="141"/>
      <c r="C53" s="141"/>
      <c r="D53" s="141"/>
      <c r="E53" s="141"/>
      <c r="F53" s="142"/>
      <c r="G53" s="141"/>
      <c r="H53" s="141"/>
      <c r="I53" s="213"/>
    </row>
  </sheetData>
  <sheetProtection sheet="1" selectLockedCells="1"/>
  <mergeCells count="11">
    <mergeCell ref="A52:H52"/>
    <mergeCell ref="B5:D6"/>
    <mergeCell ref="B7:C7"/>
    <mergeCell ref="D7:G7"/>
    <mergeCell ref="B9:G9"/>
    <mergeCell ref="F12:F13"/>
    <mergeCell ref="B11:D13"/>
    <mergeCell ref="B25:B27"/>
    <mergeCell ref="B21:B24"/>
    <mergeCell ref="B17:B20"/>
    <mergeCell ref="B14:B16"/>
  </mergeCells>
  <phoneticPr fontId="5" type="noConversion"/>
  <dataValidations count="1">
    <dataValidation type="list" allowBlank="1" showInputMessage="1" showErrorMessage="1" sqref="B7:C7" xr:uid="{00000000-0002-0000-0200-000000000000}">
      <formula1>BM_List</formula1>
    </dataValidation>
  </dataValidation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0">
    <tabColor rgb="FF92D050"/>
  </sheetPr>
  <dimension ref="A1:AC84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6" width="10.28515625" style="133" customWidth="1"/>
    <col min="7" max="7" width="12.5703125" style="133" customWidth="1"/>
    <col min="8" max="8" width="10.28515625" style="133" customWidth="1"/>
    <col min="9" max="9" width="6.5703125" style="133" customWidth="1"/>
    <col min="10" max="10" width="6.42578125" style="133" customWidth="1"/>
    <col min="11" max="11" width="6.7109375" style="133" customWidth="1"/>
    <col min="12" max="12" width="6.42578125" style="133" customWidth="1"/>
    <col min="13" max="13" width="12.140625" style="133" customWidth="1"/>
    <col min="14" max="14" width="7.85546875" style="133" customWidth="1"/>
    <col min="15" max="15" width="1.42578125" style="133" customWidth="1"/>
    <col min="16" max="16" width="11.7109375" style="133" customWidth="1"/>
    <col min="17" max="17" width="2.5703125" style="133" customWidth="1"/>
    <col min="18" max="18" width="6.42578125" style="188" customWidth="1"/>
    <col min="19" max="19" width="4.85546875" style="188" customWidth="1"/>
    <col min="20" max="20" width="19.5703125" style="189" hidden="1" customWidth="1"/>
    <col min="21" max="21" width="19.42578125" style="189" hidden="1" customWidth="1"/>
    <col min="22" max="22" width="30" style="189" hidden="1" customWidth="1"/>
    <col min="23" max="23" width="16.7109375" style="189" hidden="1" customWidth="1"/>
    <col min="24" max="24" width="16.7109375" style="189" customWidth="1"/>
    <col min="25" max="26" width="8.5703125" style="189" customWidth="1"/>
    <col min="27" max="27" width="3.5703125" style="189" customWidth="1"/>
    <col min="28" max="28" width="17" style="189" customWidth="1"/>
    <col min="29" max="29" width="5.7109375" style="189" customWidth="1"/>
    <col min="30" max="16384" width="9.140625" style="133"/>
  </cols>
  <sheetData>
    <row r="1" spans="1:29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75"/>
      <c r="S1" s="214"/>
      <c r="T1" s="215"/>
      <c r="U1" s="215"/>
      <c r="V1" s="215"/>
      <c r="W1" s="215"/>
      <c r="X1" s="215"/>
      <c r="Y1" s="215"/>
      <c r="Z1" s="215"/>
      <c r="AA1" s="215"/>
      <c r="AB1" s="215"/>
      <c r="AC1" s="215"/>
    </row>
    <row r="2" spans="1:29" ht="18.75" customHeight="1" x14ac:dyDescent="0.2">
      <c r="A2" s="63"/>
      <c r="B2" s="71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62"/>
      <c r="R2" s="76"/>
      <c r="S2" s="216"/>
      <c r="T2" s="217" t="e">
        <f>VLOOKUP(U2,$T$8:$U$28,2,FALSE)</f>
        <v>#N/A</v>
      </c>
      <c r="U2" s="217" t="str">
        <f>Home!$B$7</f>
        <v>(none)</v>
      </c>
      <c r="V2" s="218" t="str">
        <f>"Selected LA- "&amp;U2</f>
        <v>Selected LA- (none)</v>
      </c>
    </row>
    <row r="3" spans="1:29" ht="18.75" customHeight="1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6"/>
      <c r="S3" s="216"/>
    </row>
    <row r="4" spans="1:29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76"/>
      <c r="S4" s="216"/>
      <c r="U4" s="219">
        <v>0</v>
      </c>
      <c r="V4" s="220">
        <v>21.5</v>
      </c>
    </row>
    <row r="5" spans="1:29" s="224" customFormat="1" ht="15" customHeight="1" x14ac:dyDescent="0.2">
      <c r="A5" s="64"/>
      <c r="B5" s="93" t="s">
        <v>97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65"/>
      <c r="R5" s="77"/>
      <c r="S5" s="221"/>
      <c r="T5" s="222" t="s">
        <v>39</v>
      </c>
      <c r="U5" s="219">
        <f>F29</f>
        <v>15.449051196796299</v>
      </c>
      <c r="V5" s="223">
        <f>U5</f>
        <v>15.449051196796299</v>
      </c>
      <c r="W5" s="134"/>
      <c r="X5" s="134"/>
      <c r="Y5" s="134"/>
      <c r="Z5" s="134"/>
      <c r="AA5" s="134"/>
      <c r="AB5" s="134"/>
      <c r="AC5" s="134"/>
    </row>
    <row r="6" spans="1:29" ht="18" customHeight="1" x14ac:dyDescent="0.2">
      <c r="A6" s="63"/>
      <c r="B6" s="9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40"/>
      <c r="O6" s="51"/>
      <c r="P6" s="51"/>
      <c r="Q6" s="62"/>
      <c r="R6" s="76"/>
      <c r="S6" s="216"/>
      <c r="T6" s="222" t="s">
        <v>42</v>
      </c>
      <c r="U6" s="220">
        <f>F30</f>
        <v>16.966588686941396</v>
      </c>
      <c r="V6" s="223">
        <f>U6</f>
        <v>16.966588686941396</v>
      </c>
    </row>
    <row r="7" spans="1:29" s="228" customFormat="1" ht="37.5" customHeight="1" x14ac:dyDescent="0.2">
      <c r="A7" s="66"/>
      <c r="B7" s="52"/>
      <c r="C7" s="52"/>
      <c r="D7" s="164" t="s">
        <v>36</v>
      </c>
      <c r="E7" s="163" t="s">
        <v>37</v>
      </c>
      <c r="F7" s="163" t="s">
        <v>60</v>
      </c>
      <c r="G7" s="51"/>
      <c r="H7" s="51"/>
      <c r="I7" s="51"/>
      <c r="J7" s="51"/>
      <c r="K7" s="51"/>
      <c r="L7" s="51"/>
      <c r="M7" s="51"/>
      <c r="N7" s="40"/>
      <c r="O7" s="51"/>
      <c r="P7" s="51"/>
      <c r="Q7" s="67"/>
      <c r="R7" s="78"/>
      <c r="S7" s="226"/>
      <c r="T7" s="222" t="s">
        <v>40</v>
      </c>
      <c r="U7" s="227">
        <f>F31</f>
        <v>16.099813258390864</v>
      </c>
      <c r="V7" s="227">
        <f>U7</f>
        <v>16.099813258390864</v>
      </c>
      <c r="W7" s="225"/>
      <c r="X7" s="225"/>
      <c r="Y7" s="225"/>
      <c r="Z7" s="225"/>
      <c r="AA7" s="225"/>
      <c r="AB7" s="225"/>
      <c r="AC7" s="225"/>
    </row>
    <row r="8" spans="1:29" s="228" customFormat="1" ht="14.25" customHeight="1" x14ac:dyDescent="0.2">
      <c r="A8" s="182">
        <v>867</v>
      </c>
      <c r="B8" s="53" t="s">
        <v>0</v>
      </c>
      <c r="C8" s="52"/>
      <c r="D8" s="55">
        <v>63.2</v>
      </c>
      <c r="E8" s="153">
        <v>10</v>
      </c>
      <c r="F8" s="169">
        <f>(E8/SUM(D8,E8))*100</f>
        <v>13.661202185792348</v>
      </c>
      <c r="G8" s="51"/>
      <c r="H8" s="51"/>
      <c r="I8" s="51"/>
      <c r="J8" s="51"/>
      <c r="K8" s="51"/>
      <c r="L8" s="51"/>
      <c r="M8" s="51"/>
      <c r="N8" s="40"/>
      <c r="O8" s="51"/>
      <c r="P8" s="51"/>
      <c r="Q8" s="67"/>
      <c r="R8" s="78"/>
      <c r="S8" s="226"/>
      <c r="T8" s="229" t="str">
        <f t="shared" ref="T8:T30" si="0">B8</f>
        <v>Bracknell Forest</v>
      </c>
      <c r="U8" s="230" t="b">
        <f>IF(T8=$U$2,79.9)</f>
        <v>0</v>
      </c>
      <c r="W8" s="225"/>
      <c r="X8" s="225"/>
      <c r="Y8" s="225"/>
      <c r="Z8" s="225"/>
      <c r="AA8" s="225"/>
      <c r="AB8" s="225"/>
      <c r="AC8" s="225"/>
    </row>
    <row r="9" spans="1:29" s="228" customFormat="1" ht="14.25" customHeight="1" x14ac:dyDescent="0.2">
      <c r="A9" s="182">
        <v>846</v>
      </c>
      <c r="B9" s="53" t="s">
        <v>22</v>
      </c>
      <c r="C9" s="52"/>
      <c r="D9" s="55">
        <v>224.9</v>
      </c>
      <c r="E9" s="153">
        <v>2.2999999999999998</v>
      </c>
      <c r="F9" s="169">
        <f t="shared" ref="F9:F31" si="1">(E9/SUM(D9,E9))*100</f>
        <v>1.0123239436619718</v>
      </c>
      <c r="G9" s="51"/>
      <c r="H9" s="51"/>
      <c r="I9" s="51"/>
      <c r="J9" s="51"/>
      <c r="K9" s="51"/>
      <c r="L9" s="51"/>
      <c r="M9" s="51"/>
      <c r="N9" s="40"/>
      <c r="O9" s="51"/>
      <c r="P9" s="51"/>
      <c r="Q9" s="67"/>
      <c r="R9" s="78"/>
      <c r="S9" s="226"/>
      <c r="T9" s="229" t="str">
        <f t="shared" si="0"/>
        <v>Brighton &amp; Hove</v>
      </c>
      <c r="U9" s="230" t="b">
        <f t="shared" ref="U9:U30" si="2">IF(T9=$U$2,79.9)</f>
        <v>0</v>
      </c>
      <c r="W9" s="225"/>
      <c r="X9" s="225"/>
      <c r="Y9" s="225"/>
      <c r="Z9" s="225"/>
      <c r="AA9" s="225"/>
      <c r="AB9" s="225"/>
      <c r="AC9" s="225"/>
    </row>
    <row r="10" spans="1:29" s="228" customFormat="1" ht="14.25" customHeight="1" x14ac:dyDescent="0.2">
      <c r="A10" s="182">
        <v>825</v>
      </c>
      <c r="B10" s="53" t="s">
        <v>8</v>
      </c>
      <c r="C10" s="52"/>
      <c r="D10" s="55">
        <v>206.2</v>
      </c>
      <c r="E10" s="153">
        <v>103</v>
      </c>
      <c r="F10" s="169">
        <f t="shared" si="1"/>
        <v>33.3117723156533</v>
      </c>
      <c r="G10" s="51"/>
      <c r="H10" s="51"/>
      <c r="I10" s="51"/>
      <c r="J10" s="51"/>
      <c r="K10" s="51"/>
      <c r="L10" s="51"/>
      <c r="M10" s="51"/>
      <c r="N10" s="40"/>
      <c r="O10" s="51"/>
      <c r="P10" s="51"/>
      <c r="Q10" s="67"/>
      <c r="R10" s="78"/>
      <c r="S10" s="226"/>
      <c r="T10" s="229" t="str">
        <f t="shared" si="0"/>
        <v>Buckinghamshire</v>
      </c>
      <c r="U10" s="230" t="b">
        <f t="shared" si="2"/>
        <v>0</v>
      </c>
      <c r="W10" s="225"/>
      <c r="X10" s="225"/>
      <c r="Y10" s="225"/>
      <c r="Z10" s="225"/>
      <c r="AA10" s="225"/>
      <c r="AB10" s="225"/>
      <c r="AC10" s="225"/>
    </row>
    <row r="11" spans="1:29" s="228" customFormat="1" ht="14.25" customHeight="1" x14ac:dyDescent="0.2">
      <c r="A11" s="182">
        <v>845</v>
      </c>
      <c r="B11" s="53" t="s">
        <v>4</v>
      </c>
      <c r="C11" s="52"/>
      <c r="D11" s="55">
        <v>323.7</v>
      </c>
      <c r="E11" s="154">
        <v>6</v>
      </c>
      <c r="F11" s="99">
        <f t="shared" si="1"/>
        <v>1.8198362147406735</v>
      </c>
      <c r="G11" s="51"/>
      <c r="H11" s="51"/>
      <c r="I11" s="51"/>
      <c r="J11" s="51"/>
      <c r="K11" s="51"/>
      <c r="L11" s="51"/>
      <c r="M11" s="51"/>
      <c r="N11" s="40"/>
      <c r="O11" s="51"/>
      <c r="P11" s="51"/>
      <c r="Q11" s="67"/>
      <c r="R11" s="78"/>
      <c r="S11" s="226"/>
      <c r="T11" s="229" t="str">
        <f t="shared" si="0"/>
        <v>East Sussex</v>
      </c>
      <c r="U11" s="230" t="b">
        <f t="shared" si="2"/>
        <v>0</v>
      </c>
      <c r="W11" s="225"/>
      <c r="X11" s="225"/>
      <c r="Y11" s="225"/>
      <c r="Z11" s="225"/>
      <c r="AA11" s="225"/>
      <c r="AB11" s="225"/>
      <c r="AC11" s="225"/>
    </row>
    <row r="12" spans="1:29" s="228" customFormat="1" ht="14.25" customHeight="1" x14ac:dyDescent="0.2">
      <c r="A12" s="182">
        <v>850</v>
      </c>
      <c r="B12" s="53" t="s">
        <v>6</v>
      </c>
      <c r="C12" s="52"/>
      <c r="D12" s="55">
        <v>505.3</v>
      </c>
      <c r="E12" s="153">
        <v>57</v>
      </c>
      <c r="F12" s="99">
        <f t="shared" si="1"/>
        <v>10.136937577805442</v>
      </c>
      <c r="G12" s="51"/>
      <c r="H12" s="51"/>
      <c r="I12" s="51"/>
      <c r="J12" s="51"/>
      <c r="K12" s="51"/>
      <c r="L12" s="51"/>
      <c r="M12" s="51"/>
      <c r="N12" s="40"/>
      <c r="O12" s="51"/>
      <c r="P12" s="51"/>
      <c r="Q12" s="67"/>
      <c r="R12" s="78"/>
      <c r="S12" s="226"/>
      <c r="T12" s="229" t="str">
        <f t="shared" si="0"/>
        <v>Hampshire</v>
      </c>
      <c r="U12" s="230" t="b">
        <f t="shared" si="2"/>
        <v>0</v>
      </c>
      <c r="W12" s="225"/>
      <c r="X12" s="225"/>
      <c r="Y12" s="225"/>
      <c r="Z12" s="225"/>
      <c r="AA12" s="225"/>
      <c r="AB12" s="225"/>
      <c r="AC12" s="225"/>
    </row>
    <row r="13" spans="1:29" s="228" customFormat="1" ht="14.25" customHeight="1" x14ac:dyDescent="0.2">
      <c r="A13" s="182">
        <v>921</v>
      </c>
      <c r="B13" s="53" t="s">
        <v>1</v>
      </c>
      <c r="C13" s="52"/>
      <c r="D13" s="55">
        <v>79</v>
      </c>
      <c r="E13" s="153">
        <v>6</v>
      </c>
      <c r="F13" s="99">
        <f t="shared" si="1"/>
        <v>7.0588235294117645</v>
      </c>
      <c r="G13" s="51"/>
      <c r="H13" s="51"/>
      <c r="I13" s="51"/>
      <c r="J13" s="51"/>
      <c r="K13" s="51"/>
      <c r="L13" s="51"/>
      <c r="M13" s="51"/>
      <c r="N13" s="40"/>
      <c r="O13" s="51"/>
      <c r="P13" s="51"/>
      <c r="Q13" s="67"/>
      <c r="R13" s="78"/>
      <c r="S13" s="226"/>
      <c r="T13" s="229" t="str">
        <f t="shared" si="0"/>
        <v>Isle of Wight</v>
      </c>
      <c r="U13" s="230" t="b">
        <f t="shared" si="2"/>
        <v>0</v>
      </c>
      <c r="W13" s="225"/>
      <c r="X13" s="225"/>
      <c r="Y13" s="225"/>
      <c r="Z13" s="225"/>
      <c r="AA13" s="225"/>
      <c r="AB13" s="225"/>
      <c r="AC13" s="225"/>
    </row>
    <row r="14" spans="1:29" s="228" customFormat="1" ht="14.25" customHeight="1" x14ac:dyDescent="0.2">
      <c r="A14" s="182">
        <v>886</v>
      </c>
      <c r="B14" s="53" t="s">
        <v>9</v>
      </c>
      <c r="C14" s="52"/>
      <c r="D14" s="55">
        <v>771</v>
      </c>
      <c r="E14" s="153">
        <v>69.8</v>
      </c>
      <c r="F14" s="99">
        <f t="shared" si="1"/>
        <v>8.3016175071360614</v>
      </c>
      <c r="G14" s="51"/>
      <c r="H14" s="51"/>
      <c r="I14" s="51"/>
      <c r="J14" s="51"/>
      <c r="K14" s="51"/>
      <c r="L14" s="51"/>
      <c r="M14" s="51"/>
      <c r="N14" s="40"/>
      <c r="O14" s="51"/>
      <c r="P14" s="51"/>
      <c r="Q14" s="67"/>
      <c r="R14" s="78"/>
      <c r="S14" s="226"/>
      <c r="T14" s="229" t="str">
        <f t="shared" si="0"/>
        <v>Kent</v>
      </c>
      <c r="U14" s="230" t="b">
        <f t="shared" si="2"/>
        <v>0</v>
      </c>
      <c r="W14" s="225"/>
      <c r="X14" s="225"/>
      <c r="Y14" s="225"/>
      <c r="Z14" s="225"/>
      <c r="AA14" s="225"/>
      <c r="AB14" s="225"/>
      <c r="AC14" s="225"/>
    </row>
    <row r="15" spans="1:29" s="228" customFormat="1" ht="14.25" customHeight="1" x14ac:dyDescent="0.2">
      <c r="A15" s="182">
        <v>887</v>
      </c>
      <c r="B15" s="53" t="s">
        <v>2</v>
      </c>
      <c r="C15" s="52"/>
      <c r="D15" s="55">
        <v>171.7</v>
      </c>
      <c r="E15" s="153">
        <v>70</v>
      </c>
      <c r="F15" s="99">
        <f t="shared" si="1"/>
        <v>28.961522548613988</v>
      </c>
      <c r="G15" s="51"/>
      <c r="H15" s="51"/>
      <c r="I15" s="51"/>
      <c r="J15" s="51"/>
      <c r="K15" s="51"/>
      <c r="L15" s="51"/>
      <c r="M15" s="51"/>
      <c r="N15" s="40"/>
      <c r="O15" s="51"/>
      <c r="P15" s="51"/>
      <c r="Q15" s="67"/>
      <c r="R15" s="78"/>
      <c r="S15" s="226"/>
      <c r="T15" s="229" t="str">
        <f t="shared" si="0"/>
        <v>Medway</v>
      </c>
      <c r="U15" s="230" t="b">
        <f t="shared" si="2"/>
        <v>0</v>
      </c>
      <c r="W15" s="225"/>
      <c r="X15" s="225"/>
      <c r="Y15" s="225"/>
      <c r="Z15" s="225"/>
      <c r="AA15" s="225"/>
      <c r="AB15" s="225"/>
      <c r="AC15" s="225"/>
    </row>
    <row r="16" spans="1:29" s="228" customFormat="1" ht="14.25" customHeight="1" x14ac:dyDescent="0.2">
      <c r="A16" s="182">
        <v>826</v>
      </c>
      <c r="B16" s="53" t="s">
        <v>10</v>
      </c>
      <c r="C16" s="52"/>
      <c r="D16" s="55">
        <v>150.69999999999999</v>
      </c>
      <c r="E16" s="153">
        <v>16</v>
      </c>
      <c r="F16" s="99">
        <f t="shared" si="1"/>
        <v>9.5980803839232163</v>
      </c>
      <c r="G16" s="51"/>
      <c r="H16" s="51"/>
      <c r="I16" s="51"/>
      <c r="J16" s="51"/>
      <c r="K16" s="51"/>
      <c r="L16" s="51"/>
      <c r="M16" s="51"/>
      <c r="N16" s="40"/>
      <c r="O16" s="51"/>
      <c r="P16" s="51"/>
      <c r="Q16" s="67"/>
      <c r="R16" s="78"/>
      <c r="S16" s="226"/>
      <c r="T16" s="229" t="str">
        <f t="shared" si="0"/>
        <v>Milton Keynes</v>
      </c>
      <c r="U16" s="230" t="b">
        <f t="shared" si="2"/>
        <v>0</v>
      </c>
      <c r="W16" s="225"/>
      <c r="X16" s="225"/>
      <c r="Y16" s="225"/>
      <c r="Z16" s="225"/>
      <c r="AA16" s="225"/>
      <c r="AB16" s="225"/>
      <c r="AC16" s="225"/>
    </row>
    <row r="17" spans="1:29" s="228" customFormat="1" ht="14.25" customHeight="1" x14ac:dyDescent="0.2">
      <c r="A17" s="182">
        <v>931</v>
      </c>
      <c r="B17" s="53" t="s">
        <v>11</v>
      </c>
      <c r="C17" s="52"/>
      <c r="D17" s="55">
        <v>382.6</v>
      </c>
      <c r="E17" s="153">
        <v>50</v>
      </c>
      <c r="F17" s="99">
        <f t="shared" si="1"/>
        <v>11.55802126675913</v>
      </c>
      <c r="G17" s="51"/>
      <c r="H17" s="51"/>
      <c r="I17" s="51"/>
      <c r="J17" s="51"/>
      <c r="K17" s="51"/>
      <c r="L17" s="51"/>
      <c r="M17" s="51"/>
      <c r="N17" s="40"/>
      <c r="O17" s="51"/>
      <c r="P17" s="51"/>
      <c r="Q17" s="67"/>
      <c r="R17" s="78"/>
      <c r="S17" s="226"/>
      <c r="T17" s="229" t="str">
        <f t="shared" si="0"/>
        <v>Oxfordshire</v>
      </c>
      <c r="U17" s="230" t="b">
        <f t="shared" si="2"/>
        <v>0</v>
      </c>
      <c r="W17" s="225"/>
      <c r="X17" s="225"/>
      <c r="Y17" s="225"/>
      <c r="Z17" s="225"/>
      <c r="AA17" s="225"/>
      <c r="AB17" s="225"/>
      <c r="AC17" s="225"/>
    </row>
    <row r="18" spans="1:29" s="228" customFormat="1" ht="14.25" customHeight="1" x14ac:dyDescent="0.2">
      <c r="A18" s="182">
        <v>851</v>
      </c>
      <c r="B18" s="53" t="s">
        <v>12</v>
      </c>
      <c r="C18" s="52"/>
      <c r="D18" s="55">
        <v>195.1</v>
      </c>
      <c r="E18" s="153">
        <v>2</v>
      </c>
      <c r="F18" s="99">
        <f t="shared" si="1"/>
        <v>1.0147133434804667</v>
      </c>
      <c r="G18" s="51"/>
      <c r="H18" s="51"/>
      <c r="I18" s="51"/>
      <c r="J18" s="51"/>
      <c r="K18" s="51"/>
      <c r="L18" s="51"/>
      <c r="M18" s="51"/>
      <c r="N18" s="40"/>
      <c r="O18" s="51"/>
      <c r="P18" s="51"/>
      <c r="Q18" s="67"/>
      <c r="R18" s="78"/>
      <c r="S18" s="226"/>
      <c r="T18" s="229" t="str">
        <f t="shared" si="0"/>
        <v>Portsmouth</v>
      </c>
      <c r="U18" s="230" t="b">
        <f t="shared" si="2"/>
        <v>0</v>
      </c>
      <c r="W18" s="225"/>
      <c r="X18" s="225"/>
      <c r="Y18" s="225"/>
      <c r="Z18" s="225"/>
      <c r="AA18" s="225"/>
      <c r="AB18" s="225"/>
      <c r="AC18" s="225"/>
    </row>
    <row r="19" spans="1:29" s="228" customFormat="1" ht="14.25" customHeight="1" x14ac:dyDescent="0.2">
      <c r="A19" s="182">
        <v>870</v>
      </c>
      <c r="B19" s="53" t="s">
        <v>3</v>
      </c>
      <c r="C19" s="52"/>
      <c r="D19" s="55">
        <v>107.8</v>
      </c>
      <c r="E19" s="153">
        <v>45.7</v>
      </c>
      <c r="F19" s="99">
        <f t="shared" si="1"/>
        <v>29.77198697068404</v>
      </c>
      <c r="G19" s="51"/>
      <c r="H19" s="51"/>
      <c r="I19" s="51"/>
      <c r="J19" s="51"/>
      <c r="K19" s="51"/>
      <c r="L19" s="51"/>
      <c r="M19" s="51"/>
      <c r="N19" s="40"/>
      <c r="O19" s="51"/>
      <c r="P19" s="51"/>
      <c r="Q19" s="67"/>
      <c r="R19" s="78"/>
      <c r="S19" s="226"/>
      <c r="T19" s="229" t="str">
        <f t="shared" si="0"/>
        <v>Reading</v>
      </c>
      <c r="U19" s="230" t="b">
        <f t="shared" si="2"/>
        <v>0</v>
      </c>
      <c r="W19" s="225"/>
      <c r="X19" s="225"/>
      <c r="Y19" s="225"/>
      <c r="Z19" s="225"/>
      <c r="AA19" s="225"/>
      <c r="AB19" s="225"/>
      <c r="AC19" s="225"/>
    </row>
    <row r="20" spans="1:29" s="228" customFormat="1" ht="14.25" customHeight="1" x14ac:dyDescent="0.2">
      <c r="A20" s="182">
        <v>871</v>
      </c>
      <c r="B20" s="53" t="s">
        <v>13</v>
      </c>
      <c r="C20" s="52"/>
      <c r="D20" s="55">
        <v>80.400000000000006</v>
      </c>
      <c r="E20" s="153">
        <v>64.2</v>
      </c>
      <c r="F20" s="99">
        <f t="shared" si="1"/>
        <v>44.398340248962654</v>
      </c>
      <c r="G20" s="51"/>
      <c r="H20" s="51"/>
      <c r="I20" s="51"/>
      <c r="J20" s="51"/>
      <c r="K20" s="51"/>
      <c r="L20" s="51"/>
      <c r="M20" s="51"/>
      <c r="N20" s="40"/>
      <c r="O20" s="51"/>
      <c r="P20" s="51"/>
      <c r="Q20" s="67"/>
      <c r="R20" s="78"/>
      <c r="S20" s="226"/>
      <c r="T20" s="229" t="str">
        <f t="shared" si="0"/>
        <v>Slough</v>
      </c>
      <c r="U20" s="230" t="b">
        <f t="shared" si="2"/>
        <v>0</v>
      </c>
      <c r="W20" s="225"/>
      <c r="X20" s="225"/>
      <c r="Y20" s="225"/>
      <c r="Z20" s="225"/>
      <c r="AA20" s="225"/>
      <c r="AB20" s="225"/>
      <c r="AC20" s="225"/>
    </row>
    <row r="21" spans="1:29" s="228" customFormat="1" ht="14.25" customHeight="1" x14ac:dyDescent="0.2">
      <c r="A21" s="182">
        <v>933</v>
      </c>
      <c r="B21" s="53" t="s">
        <v>27</v>
      </c>
      <c r="C21" s="52"/>
      <c r="D21" s="55">
        <v>252.1</v>
      </c>
      <c r="E21" s="153">
        <v>46.6</v>
      </c>
      <c r="F21" s="99">
        <f t="shared" si="1"/>
        <v>15.600937395379983</v>
      </c>
      <c r="G21" s="51"/>
      <c r="H21" s="51"/>
      <c r="I21" s="51"/>
      <c r="J21" s="51"/>
      <c r="K21" s="51"/>
      <c r="L21" s="51"/>
      <c r="M21" s="51"/>
      <c r="N21" s="40"/>
      <c r="O21" s="51"/>
      <c r="P21" s="51"/>
      <c r="Q21" s="67"/>
      <c r="R21" s="78"/>
      <c r="S21" s="226"/>
      <c r="T21" s="229" t="str">
        <f t="shared" si="0"/>
        <v>Somerset</v>
      </c>
      <c r="U21" s="230" t="b">
        <f t="shared" si="2"/>
        <v>0</v>
      </c>
      <c r="W21" s="225"/>
      <c r="X21" s="225"/>
      <c r="Y21" s="225"/>
      <c r="Z21" s="225"/>
      <c r="AA21" s="225"/>
      <c r="AB21" s="225"/>
      <c r="AC21" s="225"/>
    </row>
    <row r="22" spans="1:29" s="228" customFormat="1" ht="14.25" customHeight="1" x14ac:dyDescent="0.2">
      <c r="A22" s="182">
        <v>852</v>
      </c>
      <c r="B22" s="53" t="s">
        <v>14</v>
      </c>
      <c r="C22" s="52"/>
      <c r="D22" s="55">
        <v>162.30000000000001</v>
      </c>
      <c r="E22" s="153">
        <v>44</v>
      </c>
      <c r="F22" s="99">
        <f t="shared" si="1"/>
        <v>21.328162869607368</v>
      </c>
      <c r="G22" s="51"/>
      <c r="H22" s="51"/>
      <c r="I22" s="51"/>
      <c r="J22" s="51"/>
      <c r="K22" s="51"/>
      <c r="L22" s="51"/>
      <c r="M22" s="51"/>
      <c r="N22" s="40"/>
      <c r="O22" s="51"/>
      <c r="P22" s="51"/>
      <c r="Q22" s="67"/>
      <c r="R22" s="78"/>
      <c r="S22" s="226"/>
      <c r="T22" s="229" t="str">
        <f t="shared" si="0"/>
        <v>Southampton</v>
      </c>
      <c r="U22" s="230" t="b">
        <f t="shared" si="2"/>
        <v>0</v>
      </c>
      <c r="W22" s="225"/>
      <c r="X22" s="225"/>
      <c r="Y22" s="225"/>
      <c r="Z22" s="225"/>
      <c r="AA22" s="225"/>
      <c r="AB22" s="225"/>
      <c r="AC22" s="225"/>
    </row>
    <row r="23" spans="1:29" s="228" customFormat="1" ht="14.25" customHeight="1" x14ac:dyDescent="0.2">
      <c r="A23" s="182">
        <v>936</v>
      </c>
      <c r="B23" s="53" t="s">
        <v>7</v>
      </c>
      <c r="C23" s="52"/>
      <c r="D23" s="55">
        <v>460.9</v>
      </c>
      <c r="E23" s="153">
        <v>179.6</v>
      </c>
      <c r="F23" s="99">
        <f t="shared" si="1"/>
        <v>28.040593286494925</v>
      </c>
      <c r="G23" s="51"/>
      <c r="H23" s="51"/>
      <c r="I23" s="51"/>
      <c r="J23" s="51"/>
      <c r="K23" s="51"/>
      <c r="L23" s="51"/>
      <c r="M23" s="51"/>
      <c r="N23" s="40"/>
      <c r="O23" s="51"/>
      <c r="P23" s="51"/>
      <c r="Q23" s="67"/>
      <c r="R23" s="78"/>
      <c r="S23" s="226"/>
      <c r="T23" s="229" t="str">
        <f t="shared" si="0"/>
        <v>Surrey</v>
      </c>
      <c r="U23" s="230" t="b">
        <f t="shared" si="2"/>
        <v>0</v>
      </c>
      <c r="W23" s="225"/>
      <c r="X23" s="225"/>
      <c r="Y23" s="225"/>
      <c r="Z23" s="225"/>
      <c r="AA23" s="225"/>
      <c r="AB23" s="225"/>
      <c r="AC23" s="225"/>
    </row>
    <row r="24" spans="1:29" s="228" customFormat="1" ht="14.25" customHeight="1" x14ac:dyDescent="0.2">
      <c r="A24" s="182">
        <v>866</v>
      </c>
      <c r="B24" s="53" t="s">
        <v>41</v>
      </c>
      <c r="C24" s="52"/>
      <c r="D24" s="55">
        <v>118.4</v>
      </c>
      <c r="E24" s="153">
        <v>64</v>
      </c>
      <c r="F24" s="99">
        <f t="shared" si="1"/>
        <v>35.087719298245609</v>
      </c>
      <c r="G24" s="51"/>
      <c r="H24" s="51"/>
      <c r="I24" s="51"/>
      <c r="J24" s="51"/>
      <c r="K24" s="51"/>
      <c r="L24" s="51"/>
      <c r="M24" s="51"/>
      <c r="N24" s="40"/>
      <c r="O24" s="51"/>
      <c r="P24" s="51"/>
      <c r="Q24" s="67"/>
      <c r="R24" s="78"/>
      <c r="S24" s="226"/>
      <c r="T24" s="229" t="str">
        <f t="shared" si="0"/>
        <v>Swindon</v>
      </c>
      <c r="U24" s="230" t="b">
        <f t="shared" si="2"/>
        <v>0</v>
      </c>
      <c r="W24" s="225"/>
      <c r="X24" s="225"/>
      <c r="Y24" s="225"/>
      <c r="Z24" s="225"/>
      <c r="AA24" s="225"/>
      <c r="AB24" s="225"/>
      <c r="AC24" s="225"/>
    </row>
    <row r="25" spans="1:29" s="228" customFormat="1" ht="14.25" customHeight="1" x14ac:dyDescent="0.2">
      <c r="A25" s="182">
        <v>869</v>
      </c>
      <c r="B25" s="53" t="s">
        <v>15</v>
      </c>
      <c r="C25" s="52"/>
      <c r="D25" s="55">
        <v>85</v>
      </c>
      <c r="E25" s="154">
        <v>10.6</v>
      </c>
      <c r="F25" s="99">
        <f t="shared" si="1"/>
        <v>11.08786610878661</v>
      </c>
      <c r="G25" s="51"/>
      <c r="H25" s="51"/>
      <c r="I25" s="51"/>
      <c r="J25" s="51"/>
      <c r="K25" s="51"/>
      <c r="L25" s="51"/>
      <c r="M25" s="51"/>
      <c r="N25" s="40"/>
      <c r="O25" s="51"/>
      <c r="P25" s="51"/>
      <c r="Q25" s="67"/>
      <c r="R25" s="78"/>
      <c r="S25" s="226"/>
      <c r="T25" s="229" t="str">
        <f t="shared" si="0"/>
        <v>West Berkshire</v>
      </c>
      <c r="U25" s="230" t="b">
        <f t="shared" si="2"/>
        <v>0</v>
      </c>
      <c r="W25" s="225"/>
      <c r="X25" s="225"/>
      <c r="Y25" s="225"/>
      <c r="Z25" s="225"/>
      <c r="AA25" s="225"/>
      <c r="AB25" s="225"/>
      <c r="AC25" s="225"/>
    </row>
    <row r="26" spans="1:29" s="228" customFormat="1" ht="14.25" customHeight="1" x14ac:dyDescent="0.2">
      <c r="A26" s="182">
        <v>938</v>
      </c>
      <c r="B26" s="53" t="s">
        <v>5</v>
      </c>
      <c r="C26" s="52"/>
      <c r="D26" s="55">
        <v>503.1</v>
      </c>
      <c r="E26" s="154">
        <v>56.2</v>
      </c>
      <c r="F26" s="99">
        <f t="shared" si="1"/>
        <v>10.048274629000534</v>
      </c>
      <c r="G26" s="51"/>
      <c r="H26" s="51"/>
      <c r="I26" s="51"/>
      <c r="J26" s="51"/>
      <c r="K26" s="51"/>
      <c r="L26" s="51"/>
      <c r="M26" s="51"/>
      <c r="N26" s="40"/>
      <c r="O26" s="51"/>
      <c r="P26" s="51"/>
      <c r="Q26" s="67"/>
      <c r="R26" s="78"/>
      <c r="S26" s="226"/>
      <c r="T26" s="229" t="str">
        <f t="shared" si="0"/>
        <v>West Sussex</v>
      </c>
      <c r="U26" s="230" t="b">
        <f t="shared" si="2"/>
        <v>0</v>
      </c>
      <c r="W26" s="225"/>
      <c r="X26" s="225"/>
      <c r="Y26" s="225"/>
      <c r="Z26" s="225"/>
      <c r="AA26" s="225"/>
      <c r="AB26" s="225"/>
      <c r="AC26" s="225"/>
    </row>
    <row r="27" spans="1:29" s="228" customFormat="1" ht="14.25" customHeight="1" x14ac:dyDescent="0.2">
      <c r="A27" s="182">
        <v>868</v>
      </c>
      <c r="B27" s="53" t="s">
        <v>21</v>
      </c>
      <c r="C27" s="52"/>
      <c r="D27" s="55">
        <v>52.4</v>
      </c>
      <c r="E27" s="153">
        <v>25</v>
      </c>
      <c r="F27" s="99">
        <f t="shared" si="1"/>
        <v>32.299741602067186</v>
      </c>
      <c r="G27" s="51"/>
      <c r="H27" s="51"/>
      <c r="I27" s="51"/>
      <c r="J27" s="51"/>
      <c r="K27" s="51"/>
      <c r="L27" s="51"/>
      <c r="M27" s="51"/>
      <c r="N27" s="40"/>
      <c r="O27" s="51"/>
      <c r="P27" s="51"/>
      <c r="Q27" s="67"/>
      <c r="R27" s="78"/>
      <c r="S27" s="226"/>
      <c r="T27" s="229" t="str">
        <f t="shared" si="0"/>
        <v>Windsor &amp; Maidenhead</v>
      </c>
      <c r="U27" s="230" t="b">
        <f t="shared" si="2"/>
        <v>0</v>
      </c>
      <c r="W27" s="225"/>
      <c r="X27" s="225"/>
      <c r="Y27" s="225"/>
      <c r="Z27" s="225"/>
      <c r="AA27" s="225"/>
      <c r="AB27" s="225"/>
      <c r="AC27" s="225"/>
    </row>
    <row r="28" spans="1:29" s="228" customFormat="1" ht="14.25" customHeight="1" x14ac:dyDescent="0.2">
      <c r="A28" s="182">
        <v>872</v>
      </c>
      <c r="B28" s="53" t="s">
        <v>16</v>
      </c>
      <c r="C28" s="52"/>
      <c r="D28" s="55">
        <v>77.400000000000006</v>
      </c>
      <c r="E28" s="153">
        <v>23.6</v>
      </c>
      <c r="F28" s="99">
        <f t="shared" si="1"/>
        <v>23.366336633663369</v>
      </c>
      <c r="G28" s="51"/>
      <c r="H28" s="51"/>
      <c r="I28" s="51"/>
      <c r="J28" s="51"/>
      <c r="K28" s="51"/>
      <c r="L28" s="51"/>
      <c r="M28" s="51"/>
      <c r="N28" s="40"/>
      <c r="O28" s="51"/>
      <c r="P28" s="51"/>
      <c r="Q28" s="67"/>
      <c r="R28" s="78"/>
      <c r="S28" s="226"/>
      <c r="T28" s="229" t="str">
        <f t="shared" si="0"/>
        <v>Wokingham</v>
      </c>
      <c r="U28" s="230" t="b">
        <f t="shared" si="2"/>
        <v>0</v>
      </c>
      <c r="W28" s="225"/>
      <c r="X28" s="225"/>
      <c r="Y28" s="225"/>
      <c r="Z28" s="225"/>
      <c r="AA28" s="225"/>
      <c r="AB28" s="225"/>
      <c r="AC28" s="225"/>
    </row>
    <row r="29" spans="1:29" s="228" customFormat="1" ht="14.25" customHeight="1" x14ac:dyDescent="0.2">
      <c r="A29" s="182">
        <v>108</v>
      </c>
      <c r="B29" s="72" t="s">
        <v>23</v>
      </c>
      <c r="C29" s="52"/>
      <c r="D29" s="73">
        <v>4602.7</v>
      </c>
      <c r="E29" s="74">
        <v>841.00000000000011</v>
      </c>
      <c r="F29" s="122">
        <f t="shared" si="1"/>
        <v>15.449051196796299</v>
      </c>
      <c r="G29" s="51"/>
      <c r="H29" s="51"/>
      <c r="I29" s="51"/>
      <c r="J29" s="51"/>
      <c r="K29" s="51"/>
      <c r="L29" s="51"/>
      <c r="M29" s="51"/>
      <c r="N29" s="40"/>
      <c r="O29" s="51"/>
      <c r="P29" s="51"/>
      <c r="Q29" s="67"/>
      <c r="R29" s="78"/>
      <c r="S29" s="226"/>
      <c r="T29" s="229" t="str">
        <f t="shared" si="0"/>
        <v>South East</v>
      </c>
      <c r="U29" s="230" t="b">
        <f t="shared" si="2"/>
        <v>0</v>
      </c>
      <c r="W29" s="225"/>
      <c r="X29" s="225"/>
      <c r="Y29" s="225"/>
      <c r="Z29" s="225"/>
      <c r="AA29" s="225"/>
      <c r="AB29" s="225"/>
      <c r="AC29" s="225"/>
    </row>
    <row r="30" spans="1:29" s="228" customFormat="1" ht="14.25" customHeight="1" x14ac:dyDescent="0.2">
      <c r="A30" s="182">
        <v>109</v>
      </c>
      <c r="B30" s="115" t="s">
        <v>43</v>
      </c>
      <c r="C30" s="52"/>
      <c r="D30" s="117">
        <v>2768.5</v>
      </c>
      <c r="E30" s="120">
        <v>565.70000000000005</v>
      </c>
      <c r="F30" s="123">
        <f t="shared" si="1"/>
        <v>16.966588686941396</v>
      </c>
      <c r="G30" s="51"/>
      <c r="H30" s="51"/>
      <c r="I30" s="51"/>
      <c r="J30" s="51"/>
      <c r="K30" s="51"/>
      <c r="L30" s="51"/>
      <c r="M30" s="51"/>
      <c r="N30" s="40"/>
      <c r="O30" s="51"/>
      <c r="P30" s="51"/>
      <c r="Q30" s="67"/>
      <c r="R30" s="78"/>
      <c r="S30" s="226"/>
      <c r="T30" s="229" t="str">
        <f t="shared" si="0"/>
        <v>South West</v>
      </c>
      <c r="U30" s="230" t="b">
        <f t="shared" si="2"/>
        <v>0</v>
      </c>
      <c r="W30" s="225"/>
      <c r="X30" s="225"/>
      <c r="Y30" s="225"/>
      <c r="Z30" s="225"/>
      <c r="AA30" s="225"/>
      <c r="AB30" s="225"/>
      <c r="AC30" s="225"/>
    </row>
    <row r="31" spans="1:29" s="189" customFormat="1" ht="14.25" customHeight="1" x14ac:dyDescent="0.2">
      <c r="A31" s="182">
        <v>100</v>
      </c>
      <c r="B31" s="95" t="s">
        <v>38</v>
      </c>
      <c r="C31" s="49"/>
      <c r="D31" s="96">
        <v>31854.3</v>
      </c>
      <c r="E31" s="97">
        <v>6112.6</v>
      </c>
      <c r="F31" s="124">
        <f t="shared" si="1"/>
        <v>16.099813258390864</v>
      </c>
      <c r="G31" s="49"/>
      <c r="H31" s="49"/>
      <c r="I31" s="49"/>
      <c r="J31" s="49"/>
      <c r="K31" s="49"/>
      <c r="L31" s="49"/>
      <c r="M31" s="49"/>
      <c r="N31" s="40"/>
      <c r="O31" s="51"/>
      <c r="P31" s="51"/>
      <c r="Q31" s="62"/>
      <c r="R31" s="76"/>
      <c r="S31" s="216"/>
      <c r="T31" s="231" t="s">
        <v>38</v>
      </c>
      <c r="U31" s="232"/>
      <c r="W31" s="225"/>
      <c r="X31" s="225"/>
      <c r="Y31" s="225"/>
      <c r="Z31" s="225"/>
      <c r="AA31" s="225"/>
      <c r="AB31" s="225"/>
      <c r="AC31" s="225"/>
    </row>
    <row r="32" spans="1:29" s="189" customFormat="1" ht="15" customHeight="1" x14ac:dyDescent="0.2">
      <c r="A32" s="63"/>
      <c r="B32" s="43"/>
      <c r="C32" s="43"/>
      <c r="D32" s="42"/>
      <c r="E32" s="42"/>
      <c r="F32" s="42"/>
      <c r="G32" s="42"/>
      <c r="H32" s="44"/>
      <c r="I32" s="44"/>
      <c r="J32" s="44"/>
      <c r="K32" s="44"/>
      <c r="L32" s="44"/>
      <c r="M32" s="44"/>
      <c r="N32" s="44"/>
      <c r="O32" s="44"/>
      <c r="P32" s="45"/>
      <c r="Q32" s="62"/>
      <c r="R32" s="76"/>
      <c r="S32" s="216"/>
      <c r="W32" s="225"/>
      <c r="X32" s="225"/>
      <c r="Y32" s="225"/>
      <c r="Z32" s="225"/>
      <c r="AA32" s="225"/>
      <c r="AB32" s="225"/>
      <c r="AC32" s="225"/>
    </row>
    <row r="33" spans="1:29" s="189" customFormat="1" ht="15" customHeight="1" x14ac:dyDescent="0.2">
      <c r="A33" s="289"/>
      <c r="B33" s="290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1"/>
      <c r="R33" s="76"/>
      <c r="S33" s="216"/>
      <c r="W33" s="225"/>
      <c r="X33" s="225"/>
      <c r="Y33" s="225"/>
      <c r="Z33" s="225"/>
      <c r="AA33" s="225"/>
      <c r="AB33" s="225"/>
      <c r="AC33" s="225"/>
    </row>
    <row r="34" spans="1:29" s="189" customFormat="1" ht="11.25" customHeight="1" x14ac:dyDescent="0.2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4"/>
      <c r="R34" s="76"/>
      <c r="S34" s="216"/>
      <c r="U34" s="233"/>
      <c r="W34" s="225"/>
      <c r="X34" s="225"/>
      <c r="Y34" s="225"/>
      <c r="Z34" s="225"/>
      <c r="AA34" s="225"/>
      <c r="AB34" s="225"/>
      <c r="AC34" s="225"/>
    </row>
    <row r="35" spans="1:29" s="189" customFormat="1" ht="13.5" customHeight="1" x14ac:dyDescent="0.2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60"/>
      <c r="R35" s="76"/>
      <c r="S35" s="234"/>
      <c r="T35" s="235"/>
      <c r="U35" s="235"/>
      <c r="V35" s="235"/>
      <c r="W35" s="225"/>
      <c r="X35" s="225"/>
      <c r="Y35" s="225"/>
      <c r="Z35" s="225"/>
      <c r="AA35" s="225"/>
      <c r="AB35" s="225"/>
      <c r="AC35" s="225"/>
    </row>
    <row r="36" spans="1:29" s="189" customFormat="1" ht="15" customHeight="1" x14ac:dyDescent="0.25">
      <c r="A36" s="61"/>
      <c r="B36" s="93" t="s">
        <v>112</v>
      </c>
      <c r="C36" s="51"/>
      <c r="D36" s="51"/>
      <c r="E36" s="51"/>
      <c r="F36" s="51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62"/>
      <c r="R36" s="76"/>
      <c r="S36" s="216"/>
      <c r="T36" s="235"/>
      <c r="U36" s="235"/>
      <c r="V36" s="235"/>
      <c r="W36" s="225"/>
      <c r="X36" s="225"/>
    </row>
    <row r="37" spans="1:29" s="189" customFormat="1" ht="18" customHeight="1" x14ac:dyDescent="0.2">
      <c r="A37" s="63"/>
      <c r="B37" s="302"/>
      <c r="C37" s="51"/>
      <c r="D37" s="51"/>
      <c r="E37" s="51"/>
      <c r="F37" s="51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62"/>
      <c r="R37" s="76"/>
      <c r="S37" s="216"/>
      <c r="T37" s="235"/>
      <c r="U37" s="235"/>
      <c r="V37" s="235"/>
      <c r="W37" s="225"/>
      <c r="X37" s="225"/>
    </row>
    <row r="38" spans="1:29" s="189" customFormat="1" ht="37.5" customHeight="1" x14ac:dyDescent="0.2">
      <c r="A38" s="63"/>
      <c r="B38" s="52"/>
      <c r="C38" s="52"/>
      <c r="D38" s="156" t="s">
        <v>61</v>
      </c>
      <c r="E38" s="107" t="s">
        <v>93</v>
      </c>
      <c r="F38" s="91" t="s">
        <v>98</v>
      </c>
      <c r="G38" s="108" t="s">
        <v>28</v>
      </c>
      <c r="H38" s="109" t="s">
        <v>99</v>
      </c>
      <c r="I38" s="38"/>
      <c r="J38" s="38"/>
      <c r="K38" s="38"/>
      <c r="L38" s="38"/>
      <c r="M38" s="38"/>
      <c r="N38" s="38"/>
      <c r="O38" s="38"/>
      <c r="P38" s="38"/>
      <c r="Q38" s="62"/>
      <c r="R38" s="76"/>
      <c r="S38" s="216"/>
      <c r="T38" s="235"/>
      <c r="U38" s="235"/>
      <c r="V38" s="235"/>
      <c r="W38" s="225"/>
      <c r="X38" s="225"/>
    </row>
    <row r="39" spans="1:29" s="224" customFormat="1" ht="16.5" customHeight="1" x14ac:dyDescent="0.2">
      <c r="A39" s="182">
        <v>867</v>
      </c>
      <c r="B39" s="53" t="s">
        <v>0</v>
      </c>
      <c r="C39" s="52"/>
      <c r="D39" s="86">
        <v>14.3</v>
      </c>
      <c r="E39" s="86">
        <v>18.100000000000001</v>
      </c>
      <c r="F39" s="169">
        <v>13.661202185792348</v>
      </c>
      <c r="G39" s="104"/>
      <c r="H39" s="172">
        <f>(F39-D39)/D39</f>
        <v>-4.467117581871697E-2</v>
      </c>
      <c r="I39" s="38"/>
      <c r="J39" s="38"/>
      <c r="K39" s="38"/>
      <c r="L39" s="38"/>
      <c r="M39" s="38"/>
      <c r="N39" s="38"/>
      <c r="O39" s="38"/>
      <c r="P39" s="38"/>
      <c r="Q39" s="65"/>
      <c r="R39" s="77"/>
      <c r="S39" s="221"/>
      <c r="T39" s="236" t="str">
        <f>B39</f>
        <v>Bracknell Forest</v>
      </c>
      <c r="U39" s="237" t="b">
        <f t="shared" ref="U39:U60" si="3">IF(T39=$U$2,H39)</f>
        <v>0</v>
      </c>
      <c r="V39" s="235"/>
      <c r="W39" s="225"/>
      <c r="X39" s="225"/>
      <c r="Y39" s="189"/>
      <c r="Z39" s="189"/>
      <c r="AA39" s="189"/>
      <c r="AB39" s="189"/>
      <c r="AC39" s="189"/>
    </row>
    <row r="40" spans="1:29" ht="16.5" customHeight="1" x14ac:dyDescent="0.2">
      <c r="A40" s="182">
        <v>846</v>
      </c>
      <c r="B40" s="53" t="s">
        <v>22</v>
      </c>
      <c r="C40" s="52"/>
      <c r="D40" s="86">
        <v>0.9</v>
      </c>
      <c r="E40" s="86">
        <v>0.7</v>
      </c>
      <c r="F40" s="99">
        <v>1.0123239436619718</v>
      </c>
      <c r="G40" s="105"/>
      <c r="H40" s="101">
        <f t="shared" ref="H40:H62" si="4">(F40-D40)/D40</f>
        <v>0.12480438184663525</v>
      </c>
      <c r="I40" s="41"/>
      <c r="J40" s="41"/>
      <c r="K40" s="41"/>
      <c r="L40" s="38"/>
      <c r="M40" s="38"/>
      <c r="N40" s="38"/>
      <c r="O40" s="38"/>
      <c r="P40" s="38"/>
      <c r="Q40" s="62"/>
      <c r="R40" s="76"/>
      <c r="S40" s="216"/>
      <c r="T40" s="236" t="str">
        <f t="shared" ref="T40:T60" si="5">B40</f>
        <v>Brighton &amp; Hove</v>
      </c>
      <c r="U40" s="237" t="b">
        <f t="shared" si="3"/>
        <v>0</v>
      </c>
      <c r="V40" s="235"/>
      <c r="W40" s="225"/>
      <c r="X40" s="225"/>
    </row>
    <row r="41" spans="1:29" ht="16.5" customHeight="1" x14ac:dyDescent="0.2">
      <c r="A41" s="182">
        <v>825</v>
      </c>
      <c r="B41" s="53" t="s">
        <v>8</v>
      </c>
      <c r="C41" s="52"/>
      <c r="D41" s="86">
        <v>22.1</v>
      </c>
      <c r="E41" s="86">
        <v>30.1</v>
      </c>
      <c r="F41" s="99">
        <v>33.3117723156533</v>
      </c>
      <c r="G41" s="105"/>
      <c r="H41" s="101">
        <f t="shared" si="4"/>
        <v>0.5073200142829547</v>
      </c>
      <c r="I41" s="41"/>
      <c r="J41" s="41"/>
      <c r="K41" s="41"/>
      <c r="L41" s="38"/>
      <c r="M41" s="38"/>
      <c r="N41" s="38"/>
      <c r="O41" s="38"/>
      <c r="P41" s="38"/>
      <c r="Q41" s="62"/>
      <c r="R41" s="76"/>
      <c r="S41" s="216"/>
      <c r="T41" s="236" t="str">
        <f t="shared" si="5"/>
        <v>Buckinghamshire</v>
      </c>
      <c r="U41" s="237" t="b">
        <f t="shared" si="3"/>
        <v>0</v>
      </c>
      <c r="V41" s="235"/>
      <c r="W41" s="225"/>
      <c r="X41" s="225"/>
      <c r="Y41" s="238"/>
    </row>
    <row r="42" spans="1:29" ht="16.5" customHeight="1" x14ac:dyDescent="0.2">
      <c r="A42" s="182">
        <v>845</v>
      </c>
      <c r="B42" s="53" t="s">
        <v>4</v>
      </c>
      <c r="C42" s="52"/>
      <c r="D42" s="86">
        <v>4</v>
      </c>
      <c r="E42" s="100">
        <v>2.2000000000000002</v>
      </c>
      <c r="F42" s="99">
        <v>1.8198362147406735</v>
      </c>
      <c r="G42" s="105"/>
      <c r="H42" s="101">
        <f t="shared" si="4"/>
        <v>-0.54504094631483158</v>
      </c>
      <c r="I42" s="41"/>
      <c r="J42" s="41"/>
      <c r="K42" s="41"/>
      <c r="L42" s="38"/>
      <c r="M42" s="38"/>
      <c r="N42" s="38"/>
      <c r="O42" s="38"/>
      <c r="P42" s="38"/>
      <c r="Q42" s="62"/>
      <c r="R42" s="76"/>
      <c r="S42" s="216"/>
      <c r="T42" s="236" t="str">
        <f t="shared" si="5"/>
        <v>East Sussex</v>
      </c>
      <c r="U42" s="237" t="b">
        <f t="shared" si="3"/>
        <v>0</v>
      </c>
      <c r="V42" s="235"/>
      <c r="W42" s="225"/>
      <c r="X42" s="225"/>
      <c r="Y42" s="48"/>
    </row>
    <row r="43" spans="1:29" ht="16.5" customHeight="1" x14ac:dyDescent="0.2">
      <c r="A43" s="182">
        <v>850</v>
      </c>
      <c r="B43" s="53" t="s">
        <v>6</v>
      </c>
      <c r="C43" s="52"/>
      <c r="D43" s="86">
        <v>11.9</v>
      </c>
      <c r="E43" s="86">
        <v>17.7</v>
      </c>
      <c r="F43" s="99">
        <v>10.136937577805442</v>
      </c>
      <c r="G43" s="105"/>
      <c r="H43" s="101">
        <f t="shared" si="4"/>
        <v>-0.14815650606676958</v>
      </c>
      <c r="I43" s="41"/>
      <c r="J43" s="41"/>
      <c r="K43" s="41"/>
      <c r="L43" s="38"/>
      <c r="M43" s="38"/>
      <c r="N43" s="38"/>
      <c r="O43" s="38"/>
      <c r="P43" s="38"/>
      <c r="Q43" s="62"/>
      <c r="R43" s="76"/>
      <c r="S43" s="216"/>
      <c r="T43" s="236" t="str">
        <f t="shared" si="5"/>
        <v>Hampshire</v>
      </c>
      <c r="U43" s="237" t="b">
        <f t="shared" si="3"/>
        <v>0</v>
      </c>
      <c r="V43" s="235"/>
      <c r="W43" s="225"/>
      <c r="X43" s="225"/>
    </row>
    <row r="44" spans="1:29" ht="16.5" customHeight="1" x14ac:dyDescent="0.2">
      <c r="A44" s="182">
        <v>921</v>
      </c>
      <c r="B44" s="53" t="s">
        <v>1</v>
      </c>
      <c r="C44" s="52"/>
      <c r="D44" s="86">
        <v>6.6</v>
      </c>
      <c r="E44" s="86">
        <v>12</v>
      </c>
      <c r="F44" s="99">
        <v>7.0588235294117645</v>
      </c>
      <c r="G44" s="105"/>
      <c r="H44" s="101">
        <f t="shared" si="4"/>
        <v>6.9518716577540135E-2</v>
      </c>
      <c r="I44" s="41"/>
      <c r="J44" s="41"/>
      <c r="K44" s="41"/>
      <c r="L44" s="38"/>
      <c r="M44" s="38"/>
      <c r="N44" s="38"/>
      <c r="O44" s="38"/>
      <c r="P44" s="38"/>
      <c r="Q44" s="62"/>
      <c r="R44" s="76"/>
      <c r="S44" s="216"/>
      <c r="T44" s="236" t="str">
        <f t="shared" si="5"/>
        <v>Isle of Wight</v>
      </c>
      <c r="U44" s="237" t="b">
        <f t="shared" si="3"/>
        <v>0</v>
      </c>
      <c r="V44" s="235"/>
      <c r="W44" s="225"/>
      <c r="X44" s="225"/>
    </row>
    <row r="45" spans="1:29" ht="16.5" customHeight="1" x14ac:dyDescent="0.2">
      <c r="A45" s="182">
        <v>886</v>
      </c>
      <c r="B45" s="53" t="s">
        <v>9</v>
      </c>
      <c r="C45" s="52"/>
      <c r="D45" s="86">
        <v>10.7</v>
      </c>
      <c r="E45" s="86">
        <v>9.1</v>
      </c>
      <c r="F45" s="99">
        <v>8.3016175071360614</v>
      </c>
      <c r="G45" s="105"/>
      <c r="H45" s="101">
        <f t="shared" si="4"/>
        <v>-0.22414789652934</v>
      </c>
      <c r="I45" s="41"/>
      <c r="J45" s="41"/>
      <c r="K45" s="41"/>
      <c r="L45" s="38"/>
      <c r="M45" s="38"/>
      <c r="N45" s="38"/>
      <c r="O45" s="38"/>
      <c r="P45" s="38"/>
      <c r="Q45" s="62"/>
      <c r="R45" s="76"/>
      <c r="S45" s="216"/>
      <c r="T45" s="236" t="str">
        <f t="shared" si="5"/>
        <v>Kent</v>
      </c>
      <c r="U45" s="237" t="b">
        <f t="shared" si="3"/>
        <v>0</v>
      </c>
      <c r="V45" s="235"/>
      <c r="W45" s="225"/>
      <c r="X45" s="225"/>
    </row>
    <row r="46" spans="1:29" ht="16.5" customHeight="1" x14ac:dyDescent="0.2">
      <c r="A46" s="182">
        <v>887</v>
      </c>
      <c r="B46" s="53" t="s">
        <v>2</v>
      </c>
      <c r="C46" s="52"/>
      <c r="D46" s="86">
        <v>33.299999999999997</v>
      </c>
      <c r="E46" s="86">
        <v>20.399999999999999</v>
      </c>
      <c r="F46" s="99">
        <v>28.961522548613988</v>
      </c>
      <c r="G46" s="105"/>
      <c r="H46" s="101">
        <f t="shared" si="4"/>
        <v>-0.13028460814973</v>
      </c>
      <c r="I46" s="41"/>
      <c r="J46" s="41"/>
      <c r="K46" s="41"/>
      <c r="L46" s="38"/>
      <c r="M46" s="38"/>
      <c r="N46" s="38"/>
      <c r="O46" s="38"/>
      <c r="P46" s="38"/>
      <c r="Q46" s="62"/>
      <c r="R46" s="76"/>
      <c r="S46" s="216"/>
      <c r="T46" s="236" t="str">
        <f t="shared" si="5"/>
        <v>Medway</v>
      </c>
      <c r="U46" s="237" t="b">
        <f t="shared" si="3"/>
        <v>0</v>
      </c>
      <c r="V46" s="235"/>
      <c r="W46" s="225"/>
      <c r="X46" s="225"/>
    </row>
    <row r="47" spans="1:29" ht="16.5" customHeight="1" x14ac:dyDescent="0.2">
      <c r="A47" s="182">
        <v>826</v>
      </c>
      <c r="B47" s="53" t="s">
        <v>10</v>
      </c>
      <c r="C47" s="52"/>
      <c r="D47" s="86">
        <v>13.4</v>
      </c>
      <c r="E47" s="86">
        <v>12.7</v>
      </c>
      <c r="F47" s="99">
        <v>9.5980803839232163</v>
      </c>
      <c r="G47" s="105"/>
      <c r="H47" s="101">
        <f t="shared" si="4"/>
        <v>-0.28372534448334208</v>
      </c>
      <c r="I47" s="41"/>
      <c r="J47" s="41"/>
      <c r="K47" s="41"/>
      <c r="L47" s="38"/>
      <c r="M47" s="38"/>
      <c r="N47" s="38"/>
      <c r="O47" s="38"/>
      <c r="P47" s="38"/>
      <c r="Q47" s="62"/>
      <c r="R47" s="76"/>
      <c r="S47" s="216"/>
      <c r="T47" s="236" t="str">
        <f t="shared" si="5"/>
        <v>Milton Keynes</v>
      </c>
      <c r="U47" s="237" t="b">
        <f t="shared" si="3"/>
        <v>0</v>
      </c>
      <c r="V47" s="235"/>
      <c r="W47" s="225"/>
      <c r="X47" s="225"/>
    </row>
    <row r="48" spans="1:29" ht="16.5" customHeight="1" x14ac:dyDescent="0.2">
      <c r="A48" s="182">
        <v>931</v>
      </c>
      <c r="B48" s="53" t="s">
        <v>11</v>
      </c>
      <c r="C48" s="52"/>
      <c r="D48" s="86">
        <v>11.2</v>
      </c>
      <c r="E48" s="86">
        <v>13.4</v>
      </c>
      <c r="F48" s="99">
        <v>11.55802126675913</v>
      </c>
      <c r="G48" s="105"/>
      <c r="H48" s="101">
        <f t="shared" si="4"/>
        <v>3.1966184532065282E-2</v>
      </c>
      <c r="I48" s="41"/>
      <c r="J48" s="41"/>
      <c r="K48" s="41"/>
      <c r="L48" s="38"/>
      <c r="M48" s="38"/>
      <c r="N48" s="38"/>
      <c r="O48" s="38"/>
      <c r="P48" s="38"/>
      <c r="Q48" s="62"/>
      <c r="R48" s="76"/>
      <c r="S48" s="216"/>
      <c r="T48" s="236" t="str">
        <f t="shared" si="5"/>
        <v>Oxfordshire</v>
      </c>
      <c r="U48" s="237" t="b">
        <f t="shared" si="3"/>
        <v>0</v>
      </c>
      <c r="V48" s="235"/>
      <c r="W48" s="225"/>
      <c r="X48" s="225"/>
    </row>
    <row r="49" spans="1:24" ht="16.5" customHeight="1" x14ac:dyDescent="0.2">
      <c r="A49" s="182">
        <v>851</v>
      </c>
      <c r="B49" s="53" t="s">
        <v>12</v>
      </c>
      <c r="C49" s="52"/>
      <c r="D49" s="86">
        <v>11.8</v>
      </c>
      <c r="E49" s="86">
        <v>12.9</v>
      </c>
      <c r="F49" s="99">
        <v>1.0147133434804667</v>
      </c>
      <c r="G49" s="105"/>
      <c r="H49" s="101">
        <f t="shared" si="4"/>
        <v>-0.91400734377284187</v>
      </c>
      <c r="I49" s="41"/>
      <c r="J49" s="41"/>
      <c r="K49" s="41"/>
      <c r="L49" s="38"/>
      <c r="M49" s="38"/>
      <c r="N49" s="38"/>
      <c r="O49" s="38"/>
      <c r="P49" s="38"/>
      <c r="Q49" s="62"/>
      <c r="R49" s="76"/>
      <c r="S49" s="216"/>
      <c r="T49" s="236" t="str">
        <f t="shared" si="5"/>
        <v>Portsmouth</v>
      </c>
      <c r="U49" s="237" t="b">
        <f t="shared" si="3"/>
        <v>0</v>
      </c>
      <c r="V49" s="235"/>
      <c r="W49" s="225"/>
      <c r="X49" s="225"/>
    </row>
    <row r="50" spans="1:24" ht="16.5" customHeight="1" x14ac:dyDescent="0.2">
      <c r="A50" s="182">
        <v>870</v>
      </c>
      <c r="B50" s="53" t="s">
        <v>3</v>
      </c>
      <c r="C50" s="52"/>
      <c r="D50" s="86">
        <v>46.8</v>
      </c>
      <c r="E50" s="86">
        <v>34.799999999999997</v>
      </c>
      <c r="F50" s="99">
        <v>29.77198697068404</v>
      </c>
      <c r="G50" s="105"/>
      <c r="H50" s="101">
        <f t="shared" si="4"/>
        <v>-0.36384643225034097</v>
      </c>
      <c r="I50" s="41"/>
      <c r="J50" s="41"/>
      <c r="K50" s="41"/>
      <c r="L50" s="38"/>
      <c r="M50" s="38"/>
      <c r="N50" s="38"/>
      <c r="O50" s="38"/>
      <c r="P50" s="38"/>
      <c r="Q50" s="62"/>
      <c r="R50" s="76"/>
      <c r="S50" s="216"/>
      <c r="T50" s="236" t="str">
        <f t="shared" si="5"/>
        <v>Reading</v>
      </c>
      <c r="U50" s="237" t="b">
        <f t="shared" si="3"/>
        <v>0</v>
      </c>
      <c r="V50" s="235"/>
      <c r="W50" s="225"/>
      <c r="X50" s="225"/>
    </row>
    <row r="51" spans="1:24" ht="16.5" customHeight="1" x14ac:dyDescent="0.2">
      <c r="A51" s="182">
        <v>871</v>
      </c>
      <c r="B51" s="53" t="s">
        <v>13</v>
      </c>
      <c r="C51" s="52"/>
      <c r="D51" s="86">
        <v>28.2</v>
      </c>
      <c r="E51" s="86">
        <v>32.700000000000003</v>
      </c>
      <c r="F51" s="99">
        <v>44.398340248962654</v>
      </c>
      <c r="G51" s="105"/>
      <c r="H51" s="101">
        <f t="shared" si="4"/>
        <v>0.57440922868661903</v>
      </c>
      <c r="I51" s="41"/>
      <c r="J51" s="41"/>
      <c r="K51" s="41"/>
      <c r="L51" s="38"/>
      <c r="M51" s="38"/>
      <c r="N51" s="38"/>
      <c r="O51" s="38"/>
      <c r="P51" s="38"/>
      <c r="Q51" s="62"/>
      <c r="R51" s="76"/>
      <c r="S51" s="216"/>
      <c r="T51" s="236" t="str">
        <f t="shared" si="5"/>
        <v>Slough</v>
      </c>
      <c r="U51" s="237" t="b">
        <f t="shared" si="3"/>
        <v>0</v>
      </c>
      <c r="V51" s="235"/>
      <c r="W51" s="225"/>
      <c r="X51" s="225"/>
    </row>
    <row r="52" spans="1:24" ht="16.5" customHeight="1" x14ac:dyDescent="0.2">
      <c r="A52" s="182">
        <v>933</v>
      </c>
      <c r="B52" s="53" t="s">
        <v>27</v>
      </c>
      <c r="C52" s="52"/>
      <c r="D52" s="86">
        <v>25.7</v>
      </c>
      <c r="E52" s="86">
        <v>13.5</v>
      </c>
      <c r="F52" s="99">
        <v>15.600937395379983</v>
      </c>
      <c r="G52" s="105"/>
      <c r="H52" s="101">
        <f t="shared" si="4"/>
        <v>-0.39295963442101234</v>
      </c>
      <c r="I52" s="41"/>
      <c r="J52" s="41"/>
      <c r="K52" s="41"/>
      <c r="L52" s="38"/>
      <c r="M52" s="38"/>
      <c r="N52" s="38"/>
      <c r="O52" s="38"/>
      <c r="P52" s="38"/>
      <c r="Q52" s="62"/>
      <c r="R52" s="76"/>
      <c r="S52" s="216"/>
      <c r="T52" s="236" t="str">
        <f t="shared" si="5"/>
        <v>Somerset</v>
      </c>
      <c r="U52" s="237" t="b">
        <f t="shared" si="3"/>
        <v>0</v>
      </c>
      <c r="V52" s="235"/>
      <c r="W52" s="225"/>
      <c r="X52" s="225"/>
    </row>
    <row r="53" spans="1:24" s="189" customFormat="1" ht="16.5" customHeight="1" x14ac:dyDescent="0.2">
      <c r="A53" s="182">
        <v>852</v>
      </c>
      <c r="B53" s="53" t="s">
        <v>14</v>
      </c>
      <c r="C53" s="52"/>
      <c r="D53" s="86">
        <v>17</v>
      </c>
      <c r="E53" s="86">
        <v>31.4</v>
      </c>
      <c r="F53" s="99">
        <v>21.328162869607368</v>
      </c>
      <c r="G53" s="106"/>
      <c r="H53" s="101">
        <f t="shared" si="4"/>
        <v>0.25459781585925695</v>
      </c>
      <c r="I53" s="41"/>
      <c r="J53" s="41"/>
      <c r="K53" s="41"/>
      <c r="L53" s="38"/>
      <c r="M53" s="38"/>
      <c r="N53" s="38"/>
      <c r="O53" s="38"/>
      <c r="P53" s="38"/>
      <c r="Q53" s="62"/>
      <c r="R53" s="76"/>
      <c r="S53" s="216"/>
      <c r="T53" s="236" t="str">
        <f t="shared" si="5"/>
        <v>Southampton</v>
      </c>
      <c r="U53" s="237" t="b">
        <f t="shared" si="3"/>
        <v>0</v>
      </c>
      <c r="V53" s="235"/>
      <c r="W53" s="225"/>
      <c r="X53" s="225"/>
    </row>
    <row r="54" spans="1:24" s="189" customFormat="1" ht="16.5" customHeight="1" x14ac:dyDescent="0.2">
      <c r="A54" s="182">
        <v>936</v>
      </c>
      <c r="B54" s="53" t="s">
        <v>7</v>
      </c>
      <c r="C54" s="52"/>
      <c r="D54" s="86">
        <v>21.9</v>
      </c>
      <c r="E54" s="86">
        <v>18.8</v>
      </c>
      <c r="F54" s="99">
        <v>28.040593286494925</v>
      </c>
      <c r="G54" s="106"/>
      <c r="H54" s="101">
        <f t="shared" si="4"/>
        <v>0.28039238751118389</v>
      </c>
      <c r="I54" s="41"/>
      <c r="J54" s="41"/>
      <c r="K54" s="41"/>
      <c r="L54" s="38"/>
      <c r="M54" s="38"/>
      <c r="N54" s="38"/>
      <c r="O54" s="38"/>
      <c r="P54" s="38"/>
      <c r="Q54" s="62"/>
      <c r="R54" s="76"/>
      <c r="S54" s="216"/>
      <c r="T54" s="236" t="str">
        <f t="shared" si="5"/>
        <v>Surrey</v>
      </c>
      <c r="U54" s="237" t="b">
        <f t="shared" si="3"/>
        <v>0</v>
      </c>
      <c r="V54" s="235"/>
      <c r="W54" s="225"/>
      <c r="X54" s="225"/>
    </row>
    <row r="55" spans="1:24" s="189" customFormat="1" ht="16.5" customHeight="1" x14ac:dyDescent="0.2">
      <c r="A55" s="182">
        <v>866</v>
      </c>
      <c r="B55" s="53" t="s">
        <v>41</v>
      </c>
      <c r="C55" s="52"/>
      <c r="D55" s="86">
        <v>53.8</v>
      </c>
      <c r="E55" s="86">
        <v>48.6</v>
      </c>
      <c r="F55" s="99">
        <v>35.087719298245609</v>
      </c>
      <c r="G55" s="106"/>
      <c r="H55" s="101">
        <f t="shared" si="4"/>
        <v>-0.34781190895454256</v>
      </c>
      <c r="I55" s="41"/>
      <c r="J55" s="41"/>
      <c r="K55" s="41"/>
      <c r="L55" s="38"/>
      <c r="M55" s="38"/>
      <c r="N55" s="38"/>
      <c r="O55" s="38"/>
      <c r="P55" s="38"/>
      <c r="Q55" s="62"/>
      <c r="R55" s="76"/>
      <c r="S55" s="216"/>
      <c r="T55" s="236" t="str">
        <f t="shared" si="5"/>
        <v>Swindon</v>
      </c>
      <c r="U55" s="237" t="b">
        <f t="shared" si="3"/>
        <v>0</v>
      </c>
      <c r="V55" s="235"/>
      <c r="W55" s="225"/>
      <c r="X55" s="225"/>
    </row>
    <row r="56" spans="1:24" s="189" customFormat="1" ht="16.5" customHeight="1" x14ac:dyDescent="0.2">
      <c r="A56" s="182">
        <v>869</v>
      </c>
      <c r="B56" s="53" t="s">
        <v>15</v>
      </c>
      <c r="C56" s="52"/>
      <c r="D56" s="86">
        <v>20.3</v>
      </c>
      <c r="E56" s="100">
        <v>19.7</v>
      </c>
      <c r="F56" s="99">
        <v>11.08786610878661</v>
      </c>
      <c r="G56" s="106"/>
      <c r="H56" s="101">
        <f t="shared" si="4"/>
        <v>-0.45379969907455125</v>
      </c>
      <c r="I56" s="41"/>
      <c r="J56" s="41"/>
      <c r="K56" s="41"/>
      <c r="L56" s="38"/>
      <c r="M56" s="38"/>
      <c r="N56" s="38"/>
      <c r="O56" s="38"/>
      <c r="P56" s="38"/>
      <c r="Q56" s="62"/>
      <c r="R56" s="76"/>
      <c r="S56" s="216"/>
      <c r="T56" s="236" t="str">
        <f t="shared" si="5"/>
        <v>West Berkshire</v>
      </c>
      <c r="U56" s="237" t="b">
        <f t="shared" si="3"/>
        <v>0</v>
      </c>
      <c r="V56" s="235"/>
      <c r="W56" s="225"/>
      <c r="X56" s="225"/>
    </row>
    <row r="57" spans="1:24" s="189" customFormat="1" ht="16.5" customHeight="1" x14ac:dyDescent="0.2">
      <c r="A57" s="182">
        <v>938</v>
      </c>
      <c r="B57" s="53" t="s">
        <v>5</v>
      </c>
      <c r="C57" s="52"/>
      <c r="D57" s="86">
        <v>9.3000000000000007</v>
      </c>
      <c r="E57" s="100">
        <v>10.199999999999999</v>
      </c>
      <c r="F57" s="99">
        <v>10.048274629000534</v>
      </c>
      <c r="G57" s="106"/>
      <c r="H57" s="101">
        <f t="shared" si="4"/>
        <v>8.0459637526939104E-2</v>
      </c>
      <c r="I57" s="41"/>
      <c r="J57" s="41"/>
      <c r="K57" s="41"/>
      <c r="L57" s="38"/>
      <c r="M57" s="38"/>
      <c r="N57" s="38"/>
      <c r="O57" s="38"/>
      <c r="P57" s="38"/>
      <c r="Q57" s="62"/>
      <c r="R57" s="76"/>
      <c r="S57" s="216"/>
      <c r="T57" s="236" t="str">
        <f t="shared" si="5"/>
        <v>West Sussex</v>
      </c>
      <c r="U57" s="237" t="b">
        <f t="shared" si="3"/>
        <v>0</v>
      </c>
      <c r="V57" s="235"/>
      <c r="W57" s="225"/>
      <c r="X57" s="225"/>
    </row>
    <row r="58" spans="1:24" s="189" customFormat="1" ht="16.5" customHeight="1" x14ac:dyDescent="0.2">
      <c r="A58" s="182">
        <v>868</v>
      </c>
      <c r="B58" s="53" t="s">
        <v>21</v>
      </c>
      <c r="C58" s="52"/>
      <c r="D58" s="100">
        <v>38.299999999999997</v>
      </c>
      <c r="E58" s="86">
        <v>32.200000000000003</v>
      </c>
      <c r="F58" s="99">
        <v>32.299741602067186</v>
      </c>
      <c r="G58" s="106"/>
      <c r="H58" s="101">
        <f t="shared" si="4"/>
        <v>-0.15666471012879402</v>
      </c>
      <c r="I58" s="41"/>
      <c r="J58" s="41"/>
      <c r="K58" s="41"/>
      <c r="L58" s="38"/>
      <c r="M58" s="38"/>
      <c r="N58" s="38"/>
      <c r="O58" s="38"/>
      <c r="P58" s="38"/>
      <c r="Q58" s="62"/>
      <c r="R58" s="76"/>
      <c r="S58" s="216"/>
      <c r="T58" s="236" t="str">
        <f t="shared" si="5"/>
        <v>Windsor &amp; Maidenhead</v>
      </c>
      <c r="U58" s="237" t="b">
        <f t="shared" si="3"/>
        <v>0</v>
      </c>
      <c r="V58" s="235"/>
      <c r="W58" s="225"/>
      <c r="X58" s="225"/>
    </row>
    <row r="59" spans="1:24" s="189" customFormat="1" ht="16.5" customHeight="1" x14ac:dyDescent="0.2">
      <c r="A59" s="182">
        <v>872</v>
      </c>
      <c r="B59" s="53" t="s">
        <v>16</v>
      </c>
      <c r="C59" s="52"/>
      <c r="D59" s="100">
        <v>25.1</v>
      </c>
      <c r="E59" s="86">
        <v>24.7</v>
      </c>
      <c r="F59" s="99">
        <v>23.366336633663369</v>
      </c>
      <c r="G59" s="106"/>
      <c r="H59" s="101">
        <f t="shared" si="4"/>
        <v>-6.9070253638909646E-2</v>
      </c>
      <c r="I59" s="41"/>
      <c r="J59" s="41"/>
      <c r="K59" s="41"/>
      <c r="L59" s="38"/>
      <c r="M59" s="38"/>
      <c r="N59" s="38"/>
      <c r="O59" s="38"/>
      <c r="P59" s="38"/>
      <c r="Q59" s="62"/>
      <c r="R59" s="76"/>
      <c r="S59" s="216"/>
      <c r="T59" s="236" t="str">
        <f t="shared" si="5"/>
        <v>Wokingham</v>
      </c>
      <c r="U59" s="237" t="b">
        <f t="shared" si="3"/>
        <v>0</v>
      </c>
    </row>
    <row r="60" spans="1:24" s="189" customFormat="1" ht="16.5" customHeight="1" x14ac:dyDescent="0.2">
      <c r="A60" s="182">
        <v>108</v>
      </c>
      <c r="B60" s="72" t="s">
        <v>23</v>
      </c>
      <c r="C60" s="52"/>
      <c r="D60" s="125">
        <v>15.6</v>
      </c>
      <c r="E60" s="125">
        <v>16</v>
      </c>
      <c r="F60" s="122">
        <v>15.449051196796299</v>
      </c>
      <c r="G60" s="106"/>
      <c r="H60" s="102">
        <f t="shared" si="4"/>
        <v>-9.6762053335705464E-3</v>
      </c>
      <c r="I60" s="41"/>
      <c r="J60" s="41"/>
      <c r="K60" s="41"/>
      <c r="L60" s="38"/>
      <c r="M60" s="38"/>
      <c r="N60" s="38"/>
      <c r="O60" s="38"/>
      <c r="P60" s="38"/>
      <c r="Q60" s="62"/>
      <c r="R60" s="76"/>
      <c r="S60" s="216"/>
      <c r="T60" s="236" t="str">
        <f t="shared" si="5"/>
        <v>South East</v>
      </c>
      <c r="U60" s="237" t="b">
        <f t="shared" si="3"/>
        <v>0</v>
      </c>
    </row>
    <row r="61" spans="1:24" s="189" customFormat="1" ht="16.5" customHeight="1" x14ac:dyDescent="0.2">
      <c r="A61" s="182">
        <v>109</v>
      </c>
      <c r="B61" s="115" t="s">
        <v>43</v>
      </c>
      <c r="C61" s="52"/>
      <c r="D61" s="126">
        <v>18.8</v>
      </c>
      <c r="E61" s="126">
        <v>17.7</v>
      </c>
      <c r="F61" s="123">
        <v>16.966588686941396</v>
      </c>
      <c r="G61" s="106"/>
      <c r="H61" s="119">
        <f t="shared" si="4"/>
        <v>-9.7521878354181094E-2</v>
      </c>
      <c r="I61" s="41"/>
      <c r="J61" s="41"/>
      <c r="K61" s="41"/>
      <c r="L61" s="38"/>
      <c r="M61" s="38"/>
      <c r="N61" s="38"/>
      <c r="O61" s="38"/>
      <c r="P61" s="38"/>
      <c r="Q61" s="62"/>
      <c r="R61" s="76"/>
      <c r="S61" s="216"/>
      <c r="T61" s="239" t="s">
        <v>43</v>
      </c>
      <c r="U61" s="240"/>
    </row>
    <row r="62" spans="1:24" s="189" customFormat="1" ht="16.5" customHeight="1" x14ac:dyDescent="0.2">
      <c r="A62" s="182">
        <v>100</v>
      </c>
      <c r="B62" s="95" t="s">
        <v>38</v>
      </c>
      <c r="C62" s="49"/>
      <c r="D62" s="127">
        <v>16.5</v>
      </c>
      <c r="E62" s="127">
        <v>16.399999999999999</v>
      </c>
      <c r="F62" s="124">
        <v>16.099813258390864</v>
      </c>
      <c r="G62" s="106"/>
      <c r="H62" s="103">
        <f t="shared" si="4"/>
        <v>-2.425374191570524E-2</v>
      </c>
      <c r="I62" s="38"/>
      <c r="J62" s="38"/>
      <c r="K62" s="38"/>
      <c r="L62" s="38"/>
      <c r="M62" s="38"/>
      <c r="N62" s="38"/>
      <c r="O62" s="38"/>
      <c r="P62" s="38"/>
      <c r="Q62" s="299"/>
      <c r="R62" s="300"/>
      <c r="S62" s="216"/>
      <c r="T62" s="231" t="s">
        <v>38</v>
      </c>
      <c r="U62" s="231"/>
    </row>
    <row r="63" spans="1:24" s="241" customFormat="1" ht="1.5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301"/>
      <c r="R63" s="300"/>
    </row>
    <row r="64" spans="1:24" ht="15" customHeight="1" x14ac:dyDescent="0.2">
      <c r="A64" s="63"/>
      <c r="B64" s="43"/>
      <c r="C64" s="43"/>
      <c r="D64" s="42"/>
      <c r="E64" s="42"/>
      <c r="F64" s="42"/>
      <c r="G64" s="42"/>
      <c r="H64" s="44"/>
      <c r="I64" s="44"/>
      <c r="J64" s="44"/>
      <c r="K64" s="44"/>
      <c r="L64" s="44"/>
      <c r="M64" s="44"/>
      <c r="N64" s="44"/>
      <c r="O64" s="44"/>
      <c r="P64" s="45"/>
      <c r="Q64" s="299"/>
      <c r="R64" s="300"/>
      <c r="S64" s="216"/>
    </row>
    <row r="65" spans="1:27" ht="15" customHeight="1" x14ac:dyDescent="0.2">
      <c r="A65" s="289"/>
      <c r="B65" s="290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1"/>
      <c r="R65" s="76"/>
      <c r="S65" s="216"/>
    </row>
    <row r="66" spans="1:27" ht="11.25" customHeight="1" x14ac:dyDescent="0.2">
      <c r="A66" s="292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4"/>
      <c r="R66" s="76"/>
      <c r="S66" s="216"/>
    </row>
    <row r="67" spans="1:27" ht="11.25" customHeight="1" x14ac:dyDescent="0.2">
      <c r="A67" s="80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76"/>
      <c r="S67" s="216"/>
      <c r="AA67" s="242"/>
    </row>
    <row r="68" spans="1:27" ht="11.25" customHeight="1" x14ac:dyDescent="0.2">
      <c r="A68" s="8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76"/>
      <c r="S68" s="216"/>
      <c r="AA68" s="242"/>
    </row>
    <row r="69" spans="1:27" ht="11.25" customHeight="1" x14ac:dyDescent="0.2">
      <c r="A69" s="81"/>
      <c r="B69" s="287" t="s">
        <v>25</v>
      </c>
      <c r="C69" s="56"/>
      <c r="D69" s="41"/>
      <c r="E69" s="41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76"/>
      <c r="S69" s="216"/>
      <c r="AA69" s="242"/>
    </row>
    <row r="70" spans="1:27" ht="11.25" customHeight="1" x14ac:dyDescent="0.2">
      <c r="A70" s="81"/>
      <c r="B70" s="288"/>
      <c r="C70" s="57"/>
      <c r="D70" s="38"/>
      <c r="E70" s="38"/>
      <c r="F70" s="4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76"/>
      <c r="S70" s="216"/>
      <c r="AA70" s="242"/>
    </row>
    <row r="71" spans="1:27" ht="11.25" customHeight="1" x14ac:dyDescent="0.2">
      <c r="A71" s="81"/>
      <c r="B71" s="286" t="s">
        <v>33</v>
      </c>
      <c r="C71" s="286"/>
      <c r="D71" s="286"/>
      <c r="E71" s="286"/>
      <c r="F71" s="149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76"/>
      <c r="S71" s="216"/>
      <c r="AA71" s="242"/>
    </row>
    <row r="72" spans="1:27" ht="11.25" customHeight="1" x14ac:dyDescent="0.2">
      <c r="A72" s="81"/>
      <c r="B72" s="286"/>
      <c r="C72" s="286"/>
      <c r="D72" s="286"/>
      <c r="E72" s="286"/>
      <c r="F72" s="149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76"/>
      <c r="S72" s="216"/>
      <c r="AA72" s="242"/>
    </row>
    <row r="73" spans="1:27" ht="11.25" customHeight="1" x14ac:dyDescent="0.2">
      <c r="A73" s="81"/>
      <c r="B73" s="286" t="s">
        <v>34</v>
      </c>
      <c r="C73" s="286"/>
      <c r="D73" s="286"/>
      <c r="E73" s="286"/>
      <c r="F73" s="149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76"/>
      <c r="S73" s="216"/>
      <c r="AA73" s="242"/>
    </row>
    <row r="74" spans="1:27" ht="11.25" customHeight="1" x14ac:dyDescent="0.2">
      <c r="A74" s="81"/>
      <c r="B74" s="286"/>
      <c r="C74" s="286"/>
      <c r="D74" s="286"/>
      <c r="E74" s="286"/>
      <c r="F74" s="149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76"/>
      <c r="S74" s="216"/>
      <c r="AA74" s="242"/>
    </row>
    <row r="75" spans="1:27" ht="11.25" customHeight="1" x14ac:dyDescent="0.2">
      <c r="A75" s="81"/>
      <c r="B75" s="286" t="s">
        <v>35</v>
      </c>
      <c r="C75" s="286"/>
      <c r="D75" s="286"/>
      <c r="E75" s="286"/>
      <c r="F75" s="149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76"/>
      <c r="S75" s="216"/>
      <c r="AA75" s="242"/>
    </row>
    <row r="76" spans="1:27" ht="11.25" customHeight="1" x14ac:dyDescent="0.2">
      <c r="A76" s="81"/>
      <c r="B76" s="286"/>
      <c r="C76" s="286"/>
      <c r="D76" s="286"/>
      <c r="E76" s="286"/>
      <c r="F76" s="149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76"/>
      <c r="S76" s="216"/>
      <c r="AA76" s="242"/>
    </row>
    <row r="77" spans="1:27" ht="11.25" customHeight="1" x14ac:dyDescent="0.2">
      <c r="A77" s="81"/>
      <c r="B77" s="286" t="s">
        <v>55</v>
      </c>
      <c r="C77" s="286"/>
      <c r="D77" s="286"/>
      <c r="E77" s="286"/>
      <c r="F77" s="149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76"/>
      <c r="S77" s="216"/>
      <c r="AA77" s="242"/>
    </row>
    <row r="78" spans="1:27" ht="11.25" customHeight="1" x14ac:dyDescent="0.2">
      <c r="A78" s="81"/>
      <c r="B78" s="286"/>
      <c r="C78" s="286"/>
      <c r="D78" s="286"/>
      <c r="E78" s="286"/>
      <c r="F78" s="149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6"/>
      <c r="S78" s="216"/>
      <c r="AA78" s="242"/>
    </row>
    <row r="79" spans="1:27" ht="11.25" hidden="1" customHeight="1" x14ac:dyDescent="0.2">
      <c r="A79" s="81"/>
      <c r="B79" s="286" t="s">
        <v>56</v>
      </c>
      <c r="C79" s="286"/>
      <c r="D79" s="286"/>
      <c r="E79" s="286"/>
      <c r="F79" s="149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76"/>
      <c r="S79" s="216"/>
      <c r="AA79" s="242"/>
    </row>
    <row r="80" spans="1:27" ht="11.25" hidden="1" customHeight="1" x14ac:dyDescent="0.2">
      <c r="A80" s="81"/>
      <c r="B80" s="286"/>
      <c r="C80" s="286"/>
      <c r="D80" s="286"/>
      <c r="E80" s="286"/>
      <c r="F80" s="149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76"/>
      <c r="S80" s="216"/>
      <c r="AA80" s="242"/>
    </row>
    <row r="81" spans="1:29" ht="11.25" hidden="1" customHeight="1" x14ac:dyDescent="0.2">
      <c r="A81" s="81"/>
      <c r="B81" s="286" t="s">
        <v>58</v>
      </c>
      <c r="C81" s="286"/>
      <c r="D81" s="286"/>
      <c r="E81" s="286"/>
      <c r="F81" s="149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76"/>
      <c r="S81" s="216"/>
      <c r="AA81" s="242"/>
    </row>
    <row r="82" spans="1:29" ht="11.25" hidden="1" customHeight="1" x14ac:dyDescent="0.2">
      <c r="A82" s="81"/>
      <c r="B82" s="286"/>
      <c r="C82" s="286"/>
      <c r="D82" s="286"/>
      <c r="E82" s="286"/>
      <c r="F82" s="149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76"/>
      <c r="S82" s="216"/>
      <c r="AA82" s="242"/>
    </row>
    <row r="83" spans="1:29" ht="18.75" customHeight="1" x14ac:dyDescent="0.2">
      <c r="A83" s="82"/>
      <c r="B83" s="83"/>
      <c r="C83" s="83"/>
      <c r="D83" s="83"/>
      <c r="E83" s="83"/>
      <c r="F83" s="150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79"/>
      <c r="S83" s="216"/>
      <c r="T83" s="243"/>
      <c r="U83" s="243"/>
      <c r="V83" s="243"/>
    </row>
    <row r="84" spans="1:29" s="188" customFormat="1" ht="11.25" customHeight="1" x14ac:dyDescent="0.2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244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</row>
  </sheetData>
  <sheetProtection sheet="1" objects="1" scenarios="1"/>
  <mergeCells count="11">
    <mergeCell ref="A65:Q65"/>
    <mergeCell ref="A66:Q66"/>
    <mergeCell ref="A33:Q33"/>
    <mergeCell ref="A34:Q34"/>
    <mergeCell ref="B73:E74"/>
    <mergeCell ref="B71:E72"/>
    <mergeCell ref="B81:E82"/>
    <mergeCell ref="B69:B70"/>
    <mergeCell ref="B79:E80"/>
    <mergeCell ref="B77:E78"/>
    <mergeCell ref="B75:E76"/>
  </mergeCells>
  <conditionalFormatting sqref="B8:B31 D39:H62 B39:B62 D8:F31">
    <cfRule type="containsErrors" dxfId="5" priority="927">
      <formula>ISERROR(B8)</formula>
    </cfRule>
  </conditionalFormatting>
  <conditionalFormatting sqref="B8:B28 B39:B59 D39:H59 D8:F28">
    <cfRule type="expression" dxfId="4" priority="926">
      <formula>$B8=$U$2</formula>
    </cfRule>
  </conditionalFormatting>
  <hyperlinks>
    <hyperlink ref="B71:E72" location="Vacancies!A1" display="Social Worker Vacancies" xr:uid="{00000000-0004-0000-0300-000000000000}"/>
    <hyperlink ref="B73:E74" location="Turnover!A1" display="Social Worker Turnover" xr:uid="{00000000-0004-0000-0300-000001000000}"/>
    <hyperlink ref="B75:E76" location="Agency!A1" display="Agency Social Workers" xr:uid="{00000000-0004-0000-0300-000002000000}"/>
    <hyperlink ref="B77:E78" location="Absence!A1" display="Absence" xr:uid="{00000000-0004-0000-0300-000003000000}"/>
    <hyperlink ref="B79:E80" location="Age!A1" display="Age" xr:uid="{00000000-0004-0000-0300-000004000000}"/>
    <hyperlink ref="B81:E82" location="TimeInService!A1" display="Time in Service" xr:uid="{00000000-0004-0000-03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3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Vacancies!D39:F39</xm:f>
              <xm:sqref>G39</xm:sqref>
            </x14:sparkline>
            <x14:sparkline>
              <xm:f>Vacancies!D40:F40</xm:f>
              <xm:sqref>G40</xm:sqref>
            </x14:sparkline>
            <x14:sparkline>
              <xm:f>Vacancies!D41:F41</xm:f>
              <xm:sqref>G41</xm:sqref>
            </x14:sparkline>
            <x14:sparkline>
              <xm:f>Vacancies!D42:F42</xm:f>
              <xm:sqref>G42</xm:sqref>
            </x14:sparkline>
            <x14:sparkline>
              <xm:f>Vacancies!D43:F43</xm:f>
              <xm:sqref>G43</xm:sqref>
            </x14:sparkline>
            <x14:sparkline>
              <xm:f>Vacancies!D44:F44</xm:f>
              <xm:sqref>G44</xm:sqref>
            </x14:sparkline>
            <x14:sparkline>
              <xm:f>Vacancies!D45:F45</xm:f>
              <xm:sqref>G45</xm:sqref>
            </x14:sparkline>
            <x14:sparkline>
              <xm:f>Vacancies!D46:F46</xm:f>
              <xm:sqref>G46</xm:sqref>
            </x14:sparkline>
            <x14:sparkline>
              <xm:f>Vacancies!D47:F47</xm:f>
              <xm:sqref>G47</xm:sqref>
            </x14:sparkline>
            <x14:sparkline>
              <xm:f>Vacancies!D48:F48</xm:f>
              <xm:sqref>G48</xm:sqref>
            </x14:sparkline>
            <x14:sparkline>
              <xm:f>Vacancies!D49:F49</xm:f>
              <xm:sqref>G49</xm:sqref>
            </x14:sparkline>
            <x14:sparkline>
              <xm:f>Vacancies!D50:F50</xm:f>
              <xm:sqref>G50</xm:sqref>
            </x14:sparkline>
            <x14:sparkline>
              <xm:f>Vacancies!D51:F51</xm:f>
              <xm:sqref>G51</xm:sqref>
            </x14:sparkline>
            <x14:sparkline>
              <xm:f>Vacancies!D52:F52</xm:f>
              <xm:sqref>G52</xm:sqref>
            </x14:sparkline>
            <x14:sparkline>
              <xm:f>Vacancies!D53:F53</xm:f>
              <xm:sqref>G53</xm:sqref>
            </x14:sparkline>
            <x14:sparkline>
              <xm:f>Vacancies!D54:F54</xm:f>
              <xm:sqref>G54</xm:sqref>
            </x14:sparkline>
            <x14:sparkline>
              <xm:f>Vacancies!D55:F55</xm:f>
              <xm:sqref>G55</xm:sqref>
            </x14:sparkline>
            <x14:sparkline>
              <xm:f>Vacancies!D56:F56</xm:f>
              <xm:sqref>G56</xm:sqref>
            </x14:sparkline>
            <x14:sparkline>
              <xm:f>Vacancies!D57:F57</xm:f>
              <xm:sqref>G57</xm:sqref>
            </x14:sparkline>
            <x14:sparkline>
              <xm:f>Vacancies!D58:F58</xm:f>
              <xm:sqref>G58</xm:sqref>
            </x14:sparkline>
            <x14:sparkline>
              <xm:f>Vacancies!D59:F59</xm:f>
              <xm:sqref>G59</xm:sqref>
            </x14:sparkline>
            <x14:sparkline>
              <xm:f>Vacancies!D60:F60</xm:f>
              <xm:sqref>G60</xm:sqref>
            </x14:sparkline>
            <x14:sparkline>
              <xm:f>Vacancies!D61:F61</xm:f>
              <xm:sqref>G61</xm:sqref>
            </x14:sparkline>
            <x14:sparkline>
              <xm:f>Vacancies!D62:F62</xm:f>
              <xm:sqref>G62</xm:sqref>
            </x14:sparkline>
            <x14:sparkline>
              <xm:f>Vacancies!D63:F63</xm:f>
              <xm:sqref>G63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2">
    <tabColor rgb="FF92D050"/>
  </sheetPr>
  <dimension ref="A1:AG151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7" width="10.28515625" style="133" customWidth="1"/>
    <col min="8" max="8" width="12.5703125" style="133" customWidth="1"/>
    <col min="9" max="11" width="4.85546875" style="133" customWidth="1"/>
    <col min="12" max="12" width="5" style="133" customWidth="1"/>
    <col min="13" max="13" width="6.5703125" style="133" customWidth="1"/>
    <col min="14" max="14" width="12.140625" style="133" customWidth="1"/>
    <col min="15" max="15" width="7.85546875" style="133" customWidth="1"/>
    <col min="16" max="16" width="1.42578125" style="133" customWidth="1"/>
    <col min="17" max="17" width="11.7109375" style="133" customWidth="1"/>
    <col min="18" max="18" width="2.5703125" style="133" customWidth="1"/>
    <col min="19" max="19" width="6.42578125" style="188" customWidth="1"/>
    <col min="20" max="20" width="4.85546875" style="188" customWidth="1"/>
    <col min="21" max="21" width="19.5703125" style="189" hidden="1" customWidth="1"/>
    <col min="22" max="22" width="19.42578125" style="189" hidden="1" customWidth="1"/>
    <col min="23" max="23" width="30" style="189" hidden="1" customWidth="1"/>
    <col min="24" max="24" width="16.7109375" style="189" hidden="1" customWidth="1"/>
    <col min="25" max="25" width="16.7109375" style="189" customWidth="1"/>
    <col min="26" max="27" width="8.5703125" style="189" customWidth="1"/>
    <col min="28" max="28" width="3.5703125" style="189" customWidth="1"/>
    <col min="29" max="29" width="17" style="189" customWidth="1"/>
    <col min="30" max="30" width="5.7109375" style="189" customWidth="1"/>
    <col min="31" max="16384" width="9.140625" style="133"/>
  </cols>
  <sheetData>
    <row r="1" spans="1:30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75"/>
      <c r="T1" s="214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0" ht="18.75" customHeight="1" x14ac:dyDescent="0.2">
      <c r="A2" s="63"/>
      <c r="B2" s="71" t="s">
        <v>46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62"/>
      <c r="S2" s="76"/>
      <c r="T2" s="216"/>
      <c r="U2" s="217" t="e">
        <f>VLOOKUP(V2,$U$8:$V$28,2,FALSE)</f>
        <v>#N/A</v>
      </c>
      <c r="V2" s="217" t="str">
        <f>Home!$B$7</f>
        <v>(none)</v>
      </c>
      <c r="W2" s="218" t="str">
        <f>"Selected LA- "&amp;V2</f>
        <v>Selected LA- (none)</v>
      </c>
    </row>
    <row r="3" spans="1:30" ht="18.75" customHeight="1" x14ac:dyDescent="0.2">
      <c r="A3" s="68"/>
      <c r="B3" s="69"/>
      <c r="C3" s="69"/>
      <c r="D3" s="87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76"/>
      <c r="T3" s="216"/>
    </row>
    <row r="4" spans="1:30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76"/>
      <c r="T4" s="216"/>
      <c r="V4" s="245">
        <v>0</v>
      </c>
      <c r="W4" s="189">
        <v>21.5</v>
      </c>
    </row>
    <row r="5" spans="1:30" s="224" customFormat="1" ht="15" customHeight="1" x14ac:dyDescent="0.2">
      <c r="A5" s="64"/>
      <c r="B5" s="93" t="s">
        <v>101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65"/>
      <c r="S5" s="77"/>
      <c r="T5" s="221"/>
      <c r="U5" s="246" t="s">
        <v>39</v>
      </c>
      <c r="V5" s="247">
        <f>G29</f>
        <v>13.326653306613226</v>
      </c>
      <c r="W5" s="248">
        <f>V5</f>
        <v>13.326653306613226</v>
      </c>
      <c r="X5" s="134"/>
      <c r="Y5" s="134"/>
      <c r="Z5" s="134"/>
      <c r="AA5" s="134"/>
      <c r="AB5" s="134"/>
      <c r="AC5" s="134"/>
      <c r="AD5" s="134"/>
    </row>
    <row r="6" spans="1:30" ht="18" customHeight="1" x14ac:dyDescent="0.2">
      <c r="A6" s="63"/>
      <c r="B6" s="11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0"/>
      <c r="P6" s="51"/>
      <c r="Q6" s="51"/>
      <c r="R6" s="62"/>
      <c r="S6" s="76"/>
      <c r="T6" s="216"/>
      <c r="U6" s="246" t="s">
        <v>42</v>
      </c>
      <c r="V6" s="249">
        <f>G30</f>
        <v>12.573867367038737</v>
      </c>
      <c r="W6" s="248">
        <f>V6</f>
        <v>12.573867367038737</v>
      </c>
    </row>
    <row r="7" spans="1:30" s="228" customFormat="1" ht="37.5" customHeight="1" x14ac:dyDescent="0.2">
      <c r="A7" s="66"/>
      <c r="B7" s="52"/>
      <c r="C7" s="52"/>
      <c r="D7" s="164" t="s">
        <v>36</v>
      </c>
      <c r="E7" s="164" t="s">
        <v>45</v>
      </c>
      <c r="F7" s="163" t="s">
        <v>44</v>
      </c>
      <c r="G7" s="163" t="s">
        <v>100</v>
      </c>
      <c r="H7" s="51"/>
      <c r="I7" s="51"/>
      <c r="J7" s="51"/>
      <c r="K7" s="51"/>
      <c r="L7" s="51"/>
      <c r="M7" s="51"/>
      <c r="N7" s="51"/>
      <c r="O7" s="40"/>
      <c r="P7" s="51"/>
      <c r="Q7" s="51"/>
      <c r="R7" s="67"/>
      <c r="S7" s="78"/>
      <c r="T7" s="226"/>
      <c r="U7" s="246" t="s">
        <v>40</v>
      </c>
      <c r="V7" s="250">
        <f>G31</f>
        <v>14.323146676087854</v>
      </c>
      <c r="W7" s="250">
        <f>V7</f>
        <v>14.323146676087854</v>
      </c>
      <c r="X7" s="225"/>
      <c r="Y7" s="225"/>
      <c r="Z7" s="225"/>
      <c r="AA7" s="225"/>
      <c r="AB7" s="225"/>
      <c r="AC7" s="225"/>
      <c r="AD7" s="225"/>
    </row>
    <row r="8" spans="1:30" s="228" customFormat="1" ht="14.25" customHeight="1" x14ac:dyDescent="0.2">
      <c r="A8" s="182">
        <v>867</v>
      </c>
      <c r="B8" s="53" t="s">
        <v>0</v>
      </c>
      <c r="C8" s="52"/>
      <c r="D8" s="112">
        <v>66</v>
      </c>
      <c r="E8" s="112">
        <v>12</v>
      </c>
      <c r="F8" s="54">
        <v>10</v>
      </c>
      <c r="G8" s="99">
        <f t="shared" ref="G8:G24" si="0">F8/D8*100</f>
        <v>15.151515151515152</v>
      </c>
      <c r="H8" s="51"/>
      <c r="I8" s="51"/>
      <c r="J8" s="51"/>
      <c r="K8" s="51"/>
      <c r="L8" s="51"/>
      <c r="M8" s="51"/>
      <c r="N8" s="51"/>
      <c r="O8" s="40"/>
      <c r="P8" s="51"/>
      <c r="Q8" s="51"/>
      <c r="R8" s="67"/>
      <c r="S8" s="78"/>
      <c r="T8" s="226"/>
      <c r="U8" s="229" t="str">
        <f t="shared" ref="U8:U30" si="1">B8</f>
        <v>Bracknell Forest</v>
      </c>
      <c r="V8" s="230" t="b">
        <f>IF(U8=$V$2,59.9)</f>
        <v>0</v>
      </c>
      <c r="X8" s="225"/>
      <c r="Y8" s="225"/>
      <c r="Z8" s="225"/>
      <c r="AA8" s="225"/>
      <c r="AB8" s="225"/>
      <c r="AC8" s="225"/>
      <c r="AD8" s="225"/>
    </row>
    <row r="9" spans="1:30" s="228" customFormat="1" ht="14.25" customHeight="1" x14ac:dyDescent="0.2">
      <c r="A9" s="182">
        <v>846</v>
      </c>
      <c r="B9" s="53" t="s">
        <v>22</v>
      </c>
      <c r="C9" s="52"/>
      <c r="D9" s="112">
        <v>247</v>
      </c>
      <c r="E9" s="112">
        <v>60</v>
      </c>
      <c r="F9" s="54">
        <v>23</v>
      </c>
      <c r="G9" s="99">
        <f t="shared" si="0"/>
        <v>9.3117408906882595</v>
      </c>
      <c r="H9" s="51"/>
      <c r="I9" s="51"/>
      <c r="J9" s="51"/>
      <c r="K9" s="51"/>
      <c r="L9" s="51"/>
      <c r="M9" s="51"/>
      <c r="N9" s="51"/>
      <c r="O9" s="40"/>
      <c r="P9" s="51"/>
      <c r="Q9" s="51"/>
      <c r="R9" s="67"/>
      <c r="S9" s="78"/>
      <c r="T9" s="226"/>
      <c r="U9" s="229" t="str">
        <f t="shared" si="1"/>
        <v>Brighton &amp; Hove</v>
      </c>
      <c r="V9" s="230" t="b">
        <f>IF(U9=$V$2,59.9)</f>
        <v>0</v>
      </c>
      <c r="X9" s="225"/>
      <c r="Y9" s="225"/>
      <c r="Z9" s="225"/>
      <c r="AA9" s="225"/>
      <c r="AB9" s="225"/>
      <c r="AC9" s="225"/>
      <c r="AD9" s="225"/>
    </row>
    <row r="10" spans="1:30" s="228" customFormat="1" ht="14.25" customHeight="1" x14ac:dyDescent="0.2">
      <c r="A10" s="182">
        <v>825</v>
      </c>
      <c r="B10" s="53" t="s">
        <v>8</v>
      </c>
      <c r="C10" s="52"/>
      <c r="D10" s="112">
        <v>218</v>
      </c>
      <c r="E10" s="112">
        <v>48</v>
      </c>
      <c r="F10" s="54">
        <v>35</v>
      </c>
      <c r="G10" s="99">
        <f t="shared" si="0"/>
        <v>16.055045871559635</v>
      </c>
      <c r="H10" s="51"/>
      <c r="I10" s="51"/>
      <c r="J10" s="51"/>
      <c r="K10" s="51"/>
      <c r="L10" s="51"/>
      <c r="M10" s="51"/>
      <c r="N10" s="51"/>
      <c r="O10" s="40"/>
      <c r="P10" s="51"/>
      <c r="Q10" s="51"/>
      <c r="R10" s="67"/>
      <c r="S10" s="78"/>
      <c r="T10" s="226"/>
      <c r="U10" s="229" t="str">
        <f t="shared" si="1"/>
        <v>Buckinghamshire</v>
      </c>
      <c r="V10" s="230" t="b">
        <f t="shared" ref="V9:V30" si="2">IF(U10=$V$2,59.9)</f>
        <v>0</v>
      </c>
      <c r="X10" s="225"/>
      <c r="Y10" s="225"/>
      <c r="Z10" s="225"/>
      <c r="AA10" s="225"/>
      <c r="AB10" s="225"/>
      <c r="AC10" s="225"/>
      <c r="AD10" s="225"/>
    </row>
    <row r="11" spans="1:30" s="228" customFormat="1" ht="14.25" customHeight="1" x14ac:dyDescent="0.2">
      <c r="A11" s="182">
        <v>845</v>
      </c>
      <c r="B11" s="53" t="s">
        <v>4</v>
      </c>
      <c r="C11" s="52"/>
      <c r="D11" s="112">
        <v>358</v>
      </c>
      <c r="E11" s="112">
        <v>32</v>
      </c>
      <c r="F11" s="92">
        <v>22</v>
      </c>
      <c r="G11" s="99">
        <f t="shared" si="0"/>
        <v>6.1452513966480442</v>
      </c>
      <c r="H11" s="51"/>
      <c r="I11" s="51"/>
      <c r="J11" s="51"/>
      <c r="K11" s="51"/>
      <c r="L11" s="51"/>
      <c r="M11" s="51"/>
      <c r="N11" s="51"/>
      <c r="O11" s="40"/>
      <c r="P11" s="51"/>
      <c r="Q11" s="51"/>
      <c r="R11" s="67"/>
      <c r="S11" s="78"/>
      <c r="T11" s="226"/>
      <c r="U11" s="229" t="str">
        <f t="shared" si="1"/>
        <v>East Sussex</v>
      </c>
      <c r="V11" s="230" t="b">
        <f t="shared" si="2"/>
        <v>0</v>
      </c>
      <c r="X11" s="225"/>
      <c r="Y11" s="225"/>
      <c r="Z11" s="225"/>
      <c r="AA11" s="225"/>
      <c r="AB11" s="225"/>
      <c r="AC11" s="225"/>
      <c r="AD11" s="225"/>
    </row>
    <row r="12" spans="1:30" s="228" customFormat="1" ht="14.25" customHeight="1" x14ac:dyDescent="0.2">
      <c r="A12" s="182">
        <v>850</v>
      </c>
      <c r="B12" s="53" t="s">
        <v>6</v>
      </c>
      <c r="C12" s="52"/>
      <c r="D12" s="112">
        <v>545</v>
      </c>
      <c r="E12" s="112">
        <v>72</v>
      </c>
      <c r="F12" s="54">
        <v>76</v>
      </c>
      <c r="G12" s="99">
        <f t="shared" si="0"/>
        <v>13.944954128440369</v>
      </c>
      <c r="H12" s="51"/>
      <c r="I12" s="51"/>
      <c r="J12" s="51"/>
      <c r="K12" s="51"/>
      <c r="L12" s="51"/>
      <c r="M12" s="51"/>
      <c r="N12" s="51"/>
      <c r="O12" s="40"/>
      <c r="P12" s="51"/>
      <c r="Q12" s="51"/>
      <c r="R12" s="67"/>
      <c r="S12" s="78"/>
      <c r="T12" s="226"/>
      <c r="U12" s="229" t="str">
        <f t="shared" si="1"/>
        <v>Hampshire</v>
      </c>
      <c r="V12" s="230" t="b">
        <f t="shared" si="2"/>
        <v>0</v>
      </c>
      <c r="X12" s="225"/>
      <c r="Y12" s="225"/>
      <c r="Z12" s="225"/>
      <c r="AA12" s="225"/>
      <c r="AB12" s="225"/>
      <c r="AC12" s="225"/>
      <c r="AD12" s="225"/>
    </row>
    <row r="13" spans="1:30" s="228" customFormat="1" ht="14.25" customHeight="1" x14ac:dyDescent="0.2">
      <c r="A13" s="182">
        <v>921</v>
      </c>
      <c r="B13" s="53" t="s">
        <v>1</v>
      </c>
      <c r="C13" s="52"/>
      <c r="D13" s="112">
        <v>83</v>
      </c>
      <c r="E13" s="112">
        <v>12</v>
      </c>
      <c r="F13" s="54">
        <v>8</v>
      </c>
      <c r="G13" s="99">
        <f t="shared" si="0"/>
        <v>9.6385542168674707</v>
      </c>
      <c r="H13" s="51"/>
      <c r="I13" s="51"/>
      <c r="J13" s="51"/>
      <c r="K13" s="51"/>
      <c r="L13" s="51"/>
      <c r="M13" s="51"/>
      <c r="N13" s="51"/>
      <c r="O13" s="40"/>
      <c r="P13" s="51"/>
      <c r="Q13" s="51"/>
      <c r="R13" s="67"/>
      <c r="S13" s="78"/>
      <c r="T13" s="226"/>
      <c r="U13" s="229" t="str">
        <f t="shared" si="1"/>
        <v>Isle of Wight</v>
      </c>
      <c r="V13" s="230" t="b">
        <f t="shared" si="2"/>
        <v>0</v>
      </c>
      <c r="X13" s="225"/>
      <c r="Y13" s="225"/>
      <c r="Z13" s="225"/>
      <c r="AA13" s="225"/>
      <c r="AB13" s="225"/>
      <c r="AC13" s="225"/>
      <c r="AD13" s="225"/>
    </row>
    <row r="14" spans="1:30" s="228" customFormat="1" ht="14.25" customHeight="1" x14ac:dyDescent="0.2">
      <c r="A14" s="182">
        <v>886</v>
      </c>
      <c r="B14" s="53" t="s">
        <v>9</v>
      </c>
      <c r="C14" s="52"/>
      <c r="D14" s="112">
        <v>825</v>
      </c>
      <c r="E14" s="112">
        <v>119</v>
      </c>
      <c r="F14" s="54">
        <v>89</v>
      </c>
      <c r="G14" s="99">
        <f t="shared" si="0"/>
        <v>10.787878787878787</v>
      </c>
      <c r="H14" s="51"/>
      <c r="I14" s="51"/>
      <c r="J14" s="51"/>
      <c r="K14" s="51"/>
      <c r="L14" s="51"/>
      <c r="M14" s="51"/>
      <c r="N14" s="51"/>
      <c r="O14" s="40"/>
      <c r="P14" s="51"/>
      <c r="Q14" s="51"/>
      <c r="R14" s="67"/>
      <c r="S14" s="78"/>
      <c r="T14" s="226"/>
      <c r="U14" s="229" t="str">
        <f t="shared" si="1"/>
        <v>Kent</v>
      </c>
      <c r="V14" s="230" t="b">
        <f t="shared" si="2"/>
        <v>0</v>
      </c>
      <c r="X14" s="225"/>
      <c r="Y14" s="225"/>
      <c r="Z14" s="225"/>
      <c r="AA14" s="225"/>
      <c r="AB14" s="225"/>
      <c r="AC14" s="225"/>
      <c r="AD14" s="225"/>
    </row>
    <row r="15" spans="1:30" s="228" customFormat="1" ht="14.25" customHeight="1" x14ac:dyDescent="0.2">
      <c r="A15" s="182">
        <v>887</v>
      </c>
      <c r="B15" s="53" t="s">
        <v>2</v>
      </c>
      <c r="C15" s="52"/>
      <c r="D15" s="112">
        <v>179</v>
      </c>
      <c r="E15" s="112">
        <v>37</v>
      </c>
      <c r="F15" s="54">
        <v>32</v>
      </c>
      <c r="G15" s="99">
        <f t="shared" si="0"/>
        <v>17.877094972067038</v>
      </c>
      <c r="H15" s="51"/>
      <c r="I15" s="51"/>
      <c r="J15" s="51"/>
      <c r="K15" s="51"/>
      <c r="L15" s="51"/>
      <c r="M15" s="51"/>
      <c r="N15" s="51"/>
      <c r="O15" s="40"/>
      <c r="P15" s="51"/>
      <c r="Q15" s="51"/>
      <c r="R15" s="67"/>
      <c r="S15" s="78"/>
      <c r="T15" s="226"/>
      <c r="U15" s="229" t="str">
        <f t="shared" si="1"/>
        <v>Medway</v>
      </c>
      <c r="V15" s="230" t="b">
        <f t="shared" si="2"/>
        <v>0</v>
      </c>
      <c r="X15" s="225"/>
      <c r="Y15" s="225"/>
      <c r="Z15" s="225"/>
      <c r="AA15" s="225"/>
      <c r="AB15" s="225"/>
      <c r="AC15" s="225"/>
      <c r="AD15" s="225"/>
    </row>
    <row r="16" spans="1:30" s="228" customFormat="1" ht="14.25" customHeight="1" x14ac:dyDescent="0.2">
      <c r="A16" s="182">
        <v>826</v>
      </c>
      <c r="B16" s="53" t="s">
        <v>10</v>
      </c>
      <c r="C16" s="52"/>
      <c r="D16" s="112">
        <v>161</v>
      </c>
      <c r="E16" s="112">
        <v>19</v>
      </c>
      <c r="F16" s="54">
        <v>26</v>
      </c>
      <c r="G16" s="99">
        <f t="shared" si="0"/>
        <v>16.149068322981368</v>
      </c>
      <c r="H16" s="51"/>
      <c r="I16" s="51"/>
      <c r="J16" s="51"/>
      <c r="K16" s="51"/>
      <c r="L16" s="51"/>
      <c r="M16" s="51"/>
      <c r="N16" s="51"/>
      <c r="O16" s="40"/>
      <c r="P16" s="51"/>
      <c r="Q16" s="51"/>
      <c r="R16" s="67"/>
      <c r="S16" s="78"/>
      <c r="T16" s="226"/>
      <c r="U16" s="229" t="str">
        <f t="shared" si="1"/>
        <v>Milton Keynes</v>
      </c>
      <c r="V16" s="230" t="b">
        <f t="shared" si="2"/>
        <v>0</v>
      </c>
      <c r="X16" s="225"/>
      <c r="Y16" s="225"/>
      <c r="Z16" s="225"/>
      <c r="AA16" s="225"/>
      <c r="AB16" s="225"/>
      <c r="AC16" s="225"/>
      <c r="AD16" s="225"/>
    </row>
    <row r="17" spans="1:30" s="228" customFormat="1" ht="14.25" customHeight="1" x14ac:dyDescent="0.2">
      <c r="A17" s="182">
        <v>931</v>
      </c>
      <c r="B17" s="53" t="s">
        <v>11</v>
      </c>
      <c r="C17" s="52"/>
      <c r="D17" s="112">
        <v>442</v>
      </c>
      <c r="E17" s="112">
        <v>70</v>
      </c>
      <c r="F17" s="54">
        <v>66</v>
      </c>
      <c r="G17" s="99">
        <f t="shared" si="0"/>
        <v>14.932126696832579</v>
      </c>
      <c r="H17" s="51"/>
      <c r="I17" s="51"/>
      <c r="J17" s="51"/>
      <c r="K17" s="51"/>
      <c r="L17" s="51"/>
      <c r="M17" s="51"/>
      <c r="N17" s="51"/>
      <c r="O17" s="40"/>
      <c r="P17" s="51"/>
      <c r="Q17" s="51"/>
      <c r="R17" s="67"/>
      <c r="S17" s="78"/>
      <c r="T17" s="226"/>
      <c r="U17" s="229" t="str">
        <f t="shared" si="1"/>
        <v>Oxfordshire</v>
      </c>
      <c r="V17" s="230" t="b">
        <f t="shared" si="2"/>
        <v>0</v>
      </c>
      <c r="X17" s="225"/>
      <c r="Y17" s="225"/>
      <c r="Z17" s="225"/>
      <c r="AA17" s="225"/>
      <c r="AB17" s="225"/>
      <c r="AC17" s="225"/>
      <c r="AD17" s="225"/>
    </row>
    <row r="18" spans="1:30" s="228" customFormat="1" ht="14.25" customHeight="1" x14ac:dyDescent="0.2">
      <c r="A18" s="182">
        <v>851</v>
      </c>
      <c r="B18" s="53" t="s">
        <v>12</v>
      </c>
      <c r="C18" s="52"/>
      <c r="D18" s="112">
        <v>210</v>
      </c>
      <c r="E18" s="112">
        <v>29</v>
      </c>
      <c r="F18" s="54">
        <v>27</v>
      </c>
      <c r="G18" s="99">
        <f t="shared" si="0"/>
        <v>12.857142857142856</v>
      </c>
      <c r="H18" s="51"/>
      <c r="I18" s="51"/>
      <c r="J18" s="51"/>
      <c r="K18" s="51"/>
      <c r="L18" s="51"/>
      <c r="M18" s="51"/>
      <c r="N18" s="51"/>
      <c r="O18" s="40"/>
      <c r="P18" s="51"/>
      <c r="Q18" s="51"/>
      <c r="R18" s="67"/>
      <c r="S18" s="78"/>
      <c r="T18" s="226"/>
      <c r="U18" s="229" t="str">
        <f t="shared" si="1"/>
        <v>Portsmouth</v>
      </c>
      <c r="V18" s="230" t="b">
        <f t="shared" si="2"/>
        <v>0</v>
      </c>
      <c r="X18" s="225"/>
      <c r="Y18" s="225"/>
      <c r="Z18" s="225"/>
      <c r="AA18" s="225"/>
      <c r="AB18" s="225"/>
      <c r="AC18" s="225"/>
      <c r="AD18" s="225"/>
    </row>
    <row r="19" spans="1:30" s="228" customFormat="1" ht="14.25" customHeight="1" x14ac:dyDescent="0.2">
      <c r="A19" s="182">
        <v>870</v>
      </c>
      <c r="B19" s="53" t="s">
        <v>3</v>
      </c>
      <c r="C19" s="52"/>
      <c r="D19" s="112">
        <v>111</v>
      </c>
      <c r="E19" s="112">
        <v>24</v>
      </c>
      <c r="F19" s="54">
        <v>26</v>
      </c>
      <c r="G19" s="99">
        <f t="shared" si="0"/>
        <v>23.423423423423422</v>
      </c>
      <c r="H19" s="51"/>
      <c r="I19" s="51"/>
      <c r="J19" s="51"/>
      <c r="K19" s="51"/>
      <c r="L19" s="51"/>
      <c r="M19" s="51"/>
      <c r="N19" s="51"/>
      <c r="O19" s="40"/>
      <c r="P19" s="51"/>
      <c r="Q19" s="51"/>
      <c r="R19" s="67"/>
      <c r="S19" s="78"/>
      <c r="T19" s="226"/>
      <c r="U19" s="229" t="str">
        <f t="shared" si="1"/>
        <v>Reading</v>
      </c>
      <c r="V19" s="230" t="b">
        <f t="shared" si="2"/>
        <v>0</v>
      </c>
      <c r="X19" s="225"/>
      <c r="Y19" s="225"/>
      <c r="Z19" s="225"/>
      <c r="AA19" s="225"/>
      <c r="AB19" s="225"/>
      <c r="AC19" s="225"/>
      <c r="AD19" s="225"/>
    </row>
    <row r="20" spans="1:30" s="228" customFormat="1" ht="14.25" customHeight="1" x14ac:dyDescent="0.2">
      <c r="A20" s="182">
        <v>871</v>
      </c>
      <c r="B20" s="53" t="s">
        <v>13</v>
      </c>
      <c r="C20" s="52"/>
      <c r="D20" s="112">
        <v>85</v>
      </c>
      <c r="E20" s="112">
        <v>38</v>
      </c>
      <c r="F20" s="54">
        <v>40</v>
      </c>
      <c r="G20" s="99">
        <f t="shared" si="0"/>
        <v>47.058823529411761</v>
      </c>
      <c r="H20" s="51"/>
      <c r="I20" s="51"/>
      <c r="J20" s="51"/>
      <c r="K20" s="51"/>
      <c r="L20" s="51"/>
      <c r="M20" s="51"/>
      <c r="N20" s="51"/>
      <c r="O20" s="40"/>
      <c r="P20" s="51"/>
      <c r="Q20" s="51"/>
      <c r="R20" s="67"/>
      <c r="S20" s="78"/>
      <c r="T20" s="226"/>
      <c r="U20" s="229" t="str">
        <f t="shared" si="1"/>
        <v>Slough</v>
      </c>
      <c r="V20" s="230" t="b">
        <f t="shared" si="2"/>
        <v>0</v>
      </c>
      <c r="X20" s="225"/>
      <c r="Y20" s="225"/>
      <c r="Z20" s="225"/>
      <c r="AA20" s="225"/>
      <c r="AB20" s="225"/>
      <c r="AC20" s="225"/>
      <c r="AD20" s="225"/>
    </row>
    <row r="21" spans="1:30" s="228" customFormat="1" ht="14.25" customHeight="1" x14ac:dyDescent="0.2">
      <c r="A21" s="182">
        <v>933</v>
      </c>
      <c r="B21" s="53" t="s">
        <v>27</v>
      </c>
      <c r="C21" s="52"/>
      <c r="D21" s="112">
        <v>276</v>
      </c>
      <c r="E21" s="112">
        <v>31</v>
      </c>
      <c r="F21" s="54">
        <v>22</v>
      </c>
      <c r="G21" s="99">
        <f t="shared" si="0"/>
        <v>7.9710144927536222</v>
      </c>
      <c r="H21" s="51"/>
      <c r="I21" s="51"/>
      <c r="J21" s="51"/>
      <c r="K21" s="51"/>
      <c r="L21" s="51"/>
      <c r="M21" s="51"/>
      <c r="N21" s="51"/>
      <c r="O21" s="40"/>
      <c r="P21" s="51"/>
      <c r="Q21" s="51"/>
      <c r="R21" s="67"/>
      <c r="S21" s="78"/>
      <c r="T21" s="226"/>
      <c r="U21" s="229" t="str">
        <f t="shared" si="1"/>
        <v>Somerset</v>
      </c>
      <c r="V21" s="230" t="b">
        <f t="shared" si="2"/>
        <v>0</v>
      </c>
      <c r="X21" s="225"/>
      <c r="Y21" s="225"/>
      <c r="Z21" s="225"/>
      <c r="AA21" s="225"/>
      <c r="AB21" s="225"/>
      <c r="AC21" s="225"/>
      <c r="AD21" s="225"/>
    </row>
    <row r="22" spans="1:30" s="228" customFormat="1" ht="14.25" customHeight="1" x14ac:dyDescent="0.2">
      <c r="A22" s="182">
        <v>852</v>
      </c>
      <c r="B22" s="53" t="s">
        <v>14</v>
      </c>
      <c r="C22" s="52"/>
      <c r="D22" s="112">
        <v>178</v>
      </c>
      <c r="E22" s="112">
        <v>31</v>
      </c>
      <c r="F22" s="54">
        <v>21</v>
      </c>
      <c r="G22" s="99">
        <f t="shared" si="0"/>
        <v>11.797752808988763</v>
      </c>
      <c r="H22" s="51"/>
      <c r="I22" s="51"/>
      <c r="J22" s="51"/>
      <c r="K22" s="51"/>
      <c r="L22" s="51"/>
      <c r="M22" s="51"/>
      <c r="N22" s="51"/>
      <c r="O22" s="40"/>
      <c r="P22" s="51"/>
      <c r="Q22" s="51"/>
      <c r="R22" s="67"/>
      <c r="S22" s="78"/>
      <c r="T22" s="226"/>
      <c r="U22" s="229" t="str">
        <f t="shared" si="1"/>
        <v>Southampton</v>
      </c>
      <c r="V22" s="230" t="b">
        <f t="shared" si="2"/>
        <v>0</v>
      </c>
      <c r="X22" s="225"/>
      <c r="Y22" s="225"/>
      <c r="Z22" s="225"/>
      <c r="AA22" s="225"/>
      <c r="AB22" s="225"/>
      <c r="AC22" s="225"/>
      <c r="AD22" s="225"/>
    </row>
    <row r="23" spans="1:30" s="228" customFormat="1" ht="14.25" customHeight="1" x14ac:dyDescent="0.2">
      <c r="A23" s="182">
        <v>936</v>
      </c>
      <c r="B23" s="53" t="s">
        <v>7</v>
      </c>
      <c r="C23" s="52"/>
      <c r="D23" s="112">
        <v>510</v>
      </c>
      <c r="E23" s="112">
        <v>72</v>
      </c>
      <c r="F23" s="54">
        <v>78</v>
      </c>
      <c r="G23" s="99">
        <f t="shared" si="0"/>
        <v>15.294117647058824</v>
      </c>
      <c r="H23" s="51"/>
      <c r="I23" s="51"/>
      <c r="J23" s="51"/>
      <c r="K23" s="51"/>
      <c r="L23" s="51"/>
      <c r="M23" s="51"/>
      <c r="N23" s="51"/>
      <c r="O23" s="40"/>
      <c r="P23" s="51"/>
      <c r="Q23" s="51"/>
      <c r="R23" s="67"/>
      <c r="S23" s="78"/>
      <c r="T23" s="226"/>
      <c r="U23" s="229" t="str">
        <f t="shared" si="1"/>
        <v>Surrey</v>
      </c>
      <c r="V23" s="230" t="b">
        <f t="shared" si="2"/>
        <v>0</v>
      </c>
      <c r="X23" s="225"/>
      <c r="Y23" s="225"/>
      <c r="Z23" s="225"/>
      <c r="AA23" s="225"/>
      <c r="AB23" s="225"/>
      <c r="AC23" s="225"/>
      <c r="AD23" s="225"/>
    </row>
    <row r="24" spans="1:30" s="228" customFormat="1" ht="14.25" customHeight="1" x14ac:dyDescent="0.2">
      <c r="A24" s="182">
        <v>866</v>
      </c>
      <c r="B24" s="53" t="s">
        <v>41</v>
      </c>
      <c r="C24" s="52"/>
      <c r="D24" s="112">
        <v>125</v>
      </c>
      <c r="E24" s="112">
        <v>36</v>
      </c>
      <c r="F24" s="54">
        <v>17</v>
      </c>
      <c r="G24" s="99">
        <f t="shared" si="0"/>
        <v>13.600000000000001</v>
      </c>
      <c r="H24" s="51"/>
      <c r="I24" s="51"/>
      <c r="J24" s="51"/>
      <c r="K24" s="51"/>
      <c r="L24" s="51"/>
      <c r="M24" s="51"/>
      <c r="N24" s="51"/>
      <c r="O24" s="40"/>
      <c r="P24" s="51"/>
      <c r="Q24" s="51"/>
      <c r="R24" s="67"/>
      <c r="S24" s="78"/>
      <c r="T24" s="226"/>
      <c r="U24" s="229" t="str">
        <f t="shared" si="1"/>
        <v>Swindon</v>
      </c>
      <c r="V24" s="230" t="b">
        <f t="shared" si="2"/>
        <v>0</v>
      </c>
      <c r="X24" s="225"/>
      <c r="Y24" s="225"/>
      <c r="Z24" s="225"/>
      <c r="AA24" s="225"/>
      <c r="AB24" s="225"/>
      <c r="AC24" s="225"/>
      <c r="AD24" s="225"/>
    </row>
    <row r="25" spans="1:30" s="228" customFormat="1" ht="14.25" customHeight="1" x14ac:dyDescent="0.2">
      <c r="A25" s="182">
        <v>869</v>
      </c>
      <c r="B25" s="53" t="s">
        <v>15</v>
      </c>
      <c r="C25" s="52"/>
      <c r="D25" s="112">
        <v>88</v>
      </c>
      <c r="E25" s="112">
        <v>20</v>
      </c>
      <c r="F25" s="92">
        <v>13</v>
      </c>
      <c r="G25" s="99">
        <f>F25/D25*100</f>
        <v>14.772727272727273</v>
      </c>
      <c r="H25" s="51"/>
      <c r="I25" s="51"/>
      <c r="J25" s="51"/>
      <c r="K25" s="51"/>
      <c r="L25" s="51"/>
      <c r="M25" s="51"/>
      <c r="N25" s="51"/>
      <c r="O25" s="40"/>
      <c r="P25" s="51"/>
      <c r="Q25" s="51"/>
      <c r="R25" s="67"/>
      <c r="S25" s="78"/>
      <c r="T25" s="226"/>
      <c r="U25" s="229" t="str">
        <f t="shared" si="1"/>
        <v>West Berkshire</v>
      </c>
      <c r="V25" s="230" t="b">
        <f t="shared" si="2"/>
        <v>0</v>
      </c>
      <c r="X25" s="225"/>
      <c r="Y25" s="225"/>
      <c r="Z25" s="225"/>
      <c r="AA25" s="225"/>
      <c r="AB25" s="225"/>
      <c r="AC25" s="225"/>
      <c r="AD25" s="225"/>
    </row>
    <row r="26" spans="1:30" s="228" customFormat="1" ht="14.25" customHeight="1" x14ac:dyDescent="0.2">
      <c r="A26" s="182">
        <v>938</v>
      </c>
      <c r="B26" s="53" t="s">
        <v>5</v>
      </c>
      <c r="C26" s="52"/>
      <c r="D26" s="112">
        <v>549</v>
      </c>
      <c r="E26" s="112">
        <v>57</v>
      </c>
      <c r="F26" s="92">
        <v>52</v>
      </c>
      <c r="G26" s="99">
        <f t="shared" ref="G26:G27" si="3">F26/D26*100</f>
        <v>9.4717668488160296</v>
      </c>
      <c r="H26" s="51"/>
      <c r="I26" s="51"/>
      <c r="J26" s="51"/>
      <c r="K26" s="51"/>
      <c r="L26" s="51"/>
      <c r="M26" s="51"/>
      <c r="N26" s="51"/>
      <c r="O26" s="40"/>
      <c r="P26" s="51"/>
      <c r="Q26" s="51"/>
      <c r="R26" s="67"/>
      <c r="S26" s="78"/>
      <c r="T26" s="226"/>
      <c r="U26" s="229" t="str">
        <f t="shared" si="1"/>
        <v>West Sussex</v>
      </c>
      <c r="V26" s="230" t="b">
        <f t="shared" si="2"/>
        <v>0</v>
      </c>
      <c r="X26" s="225"/>
      <c r="Y26" s="225"/>
      <c r="Z26" s="225"/>
      <c r="AA26" s="225"/>
      <c r="AB26" s="225"/>
      <c r="AC26" s="225"/>
      <c r="AD26" s="225"/>
    </row>
    <row r="27" spans="1:30" s="228" customFormat="1" ht="14.25" customHeight="1" x14ac:dyDescent="0.2">
      <c r="A27" s="182">
        <v>868</v>
      </c>
      <c r="B27" s="53" t="s">
        <v>21</v>
      </c>
      <c r="C27" s="52"/>
      <c r="D27" s="113">
        <v>53</v>
      </c>
      <c r="E27" s="113">
        <v>23</v>
      </c>
      <c r="F27" s="54">
        <v>14</v>
      </c>
      <c r="G27" s="99">
        <f t="shared" si="3"/>
        <v>26.415094339622641</v>
      </c>
      <c r="H27" s="51"/>
      <c r="I27" s="51"/>
      <c r="J27" s="51"/>
      <c r="K27" s="51"/>
      <c r="L27" s="51"/>
      <c r="M27" s="51"/>
      <c r="N27" s="51"/>
      <c r="O27" s="40"/>
      <c r="P27" s="51"/>
      <c r="Q27" s="51"/>
      <c r="R27" s="67"/>
      <c r="S27" s="78"/>
      <c r="T27" s="226"/>
      <c r="U27" s="229" t="str">
        <f t="shared" si="1"/>
        <v>Windsor &amp; Maidenhead</v>
      </c>
      <c r="V27" s="230" t="b">
        <f t="shared" si="2"/>
        <v>0</v>
      </c>
      <c r="X27" s="225"/>
      <c r="Y27" s="225"/>
      <c r="Z27" s="225"/>
      <c r="AA27" s="225"/>
      <c r="AB27" s="225"/>
      <c r="AC27" s="225"/>
      <c r="AD27" s="225"/>
    </row>
    <row r="28" spans="1:30" s="228" customFormat="1" ht="14.25" customHeight="1" x14ac:dyDescent="0.2">
      <c r="A28" s="182">
        <v>872</v>
      </c>
      <c r="B28" s="53" t="s">
        <v>16</v>
      </c>
      <c r="C28" s="52"/>
      <c r="D28" s="113">
        <v>82</v>
      </c>
      <c r="E28" s="113">
        <v>18</v>
      </c>
      <c r="F28" s="54">
        <v>7</v>
      </c>
      <c r="G28" s="99">
        <f>F28/D28*100</f>
        <v>8.536585365853659</v>
      </c>
      <c r="H28" s="51"/>
      <c r="I28" s="51"/>
      <c r="J28" s="51"/>
      <c r="K28" s="51"/>
      <c r="L28" s="51"/>
      <c r="M28" s="51"/>
      <c r="N28" s="51"/>
      <c r="O28" s="40"/>
      <c r="P28" s="51"/>
      <c r="Q28" s="51"/>
      <c r="R28" s="67"/>
      <c r="S28" s="78"/>
      <c r="T28" s="226"/>
      <c r="U28" s="229" t="str">
        <f t="shared" si="1"/>
        <v>Wokingham</v>
      </c>
      <c r="V28" s="230" t="b">
        <f t="shared" si="2"/>
        <v>0</v>
      </c>
      <c r="X28" s="225"/>
      <c r="Y28" s="225"/>
      <c r="Z28" s="225"/>
      <c r="AA28" s="225"/>
      <c r="AB28" s="225"/>
      <c r="AC28" s="225"/>
      <c r="AD28" s="225"/>
    </row>
    <row r="29" spans="1:30" s="228" customFormat="1" ht="14.25" customHeight="1" x14ac:dyDescent="0.2">
      <c r="A29" s="182">
        <v>108</v>
      </c>
      <c r="B29" s="72" t="s">
        <v>23</v>
      </c>
      <c r="C29" s="52"/>
      <c r="D29" s="114">
        <v>4990</v>
      </c>
      <c r="E29" s="114">
        <v>793</v>
      </c>
      <c r="F29" s="74">
        <v>665</v>
      </c>
      <c r="G29" s="122">
        <f t="shared" ref="G29:G31" si="4">F29/D29*100</f>
        <v>13.326653306613226</v>
      </c>
      <c r="H29" s="51"/>
      <c r="I29" s="51"/>
      <c r="J29" s="51"/>
      <c r="K29" s="51"/>
      <c r="L29" s="51"/>
      <c r="M29" s="51"/>
      <c r="N29" s="51"/>
      <c r="O29" s="40"/>
      <c r="P29" s="51"/>
      <c r="Q29" s="51"/>
      <c r="R29" s="67"/>
      <c r="S29" s="78"/>
      <c r="T29" s="226"/>
      <c r="U29" s="229" t="str">
        <f t="shared" si="1"/>
        <v>South East</v>
      </c>
      <c r="V29" s="230" t="b">
        <f t="shared" si="2"/>
        <v>0</v>
      </c>
      <c r="X29" s="225"/>
      <c r="Y29" s="225"/>
      <c r="Z29" s="225"/>
      <c r="AA29" s="225"/>
      <c r="AB29" s="225"/>
      <c r="AC29" s="225"/>
      <c r="AD29" s="225"/>
    </row>
    <row r="30" spans="1:30" s="228" customFormat="1" ht="14.25" customHeight="1" x14ac:dyDescent="0.2">
      <c r="A30" s="182">
        <v>109</v>
      </c>
      <c r="B30" s="115" t="s">
        <v>43</v>
      </c>
      <c r="C30" s="52"/>
      <c r="D30" s="116">
        <v>3046</v>
      </c>
      <c r="E30" s="116">
        <v>494</v>
      </c>
      <c r="F30" s="120">
        <v>383</v>
      </c>
      <c r="G30" s="123">
        <f t="shared" si="4"/>
        <v>12.573867367038737</v>
      </c>
      <c r="H30" s="51"/>
      <c r="I30" s="51"/>
      <c r="J30" s="51"/>
      <c r="K30" s="51"/>
      <c r="L30" s="51"/>
      <c r="M30" s="51"/>
      <c r="N30" s="51"/>
      <c r="O30" s="40"/>
      <c r="P30" s="51"/>
      <c r="Q30" s="51"/>
      <c r="R30" s="67"/>
      <c r="S30" s="78"/>
      <c r="T30" s="226"/>
      <c r="U30" s="251" t="str">
        <f t="shared" si="1"/>
        <v>South West</v>
      </c>
      <c r="V30" s="230" t="b">
        <f t="shared" si="2"/>
        <v>0</v>
      </c>
      <c r="X30" s="225"/>
      <c r="Y30" s="225"/>
      <c r="Z30" s="225"/>
      <c r="AA30" s="225"/>
      <c r="AB30" s="225"/>
      <c r="AC30" s="225"/>
      <c r="AD30" s="225"/>
    </row>
    <row r="31" spans="1:30" s="189" customFormat="1" ht="14.25" customHeight="1" x14ac:dyDescent="0.2">
      <c r="A31" s="182">
        <v>100</v>
      </c>
      <c r="B31" s="95" t="s">
        <v>38</v>
      </c>
      <c r="C31" s="49"/>
      <c r="D31" s="96">
        <v>33966</v>
      </c>
      <c r="E31" s="96">
        <v>5678</v>
      </c>
      <c r="F31" s="97">
        <v>4865</v>
      </c>
      <c r="G31" s="124">
        <f>F31/D31*100</f>
        <v>14.323146676087854</v>
      </c>
      <c r="H31" s="49"/>
      <c r="I31" s="49"/>
      <c r="J31" s="49"/>
      <c r="K31" s="49"/>
      <c r="L31" s="49"/>
      <c r="M31" s="49"/>
      <c r="N31" s="49"/>
      <c r="O31" s="40"/>
      <c r="P31" s="51"/>
      <c r="Q31" s="51"/>
      <c r="R31" s="62"/>
      <c r="S31" s="76"/>
      <c r="T31" s="216"/>
      <c r="X31" s="225"/>
      <c r="Y31" s="225"/>
      <c r="Z31" s="225"/>
      <c r="AA31" s="225"/>
      <c r="AB31" s="225"/>
      <c r="AC31" s="225"/>
      <c r="AD31" s="225"/>
    </row>
    <row r="32" spans="1:30" s="189" customFormat="1" ht="1.5" customHeight="1" x14ac:dyDescent="0.2">
      <c r="A32" s="63"/>
      <c r="B32" s="9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62"/>
      <c r="S32" s="76"/>
      <c r="T32" s="216"/>
      <c r="X32" s="225"/>
      <c r="Y32" s="225"/>
      <c r="Z32" s="225"/>
      <c r="AA32" s="225"/>
      <c r="AB32" s="225"/>
      <c r="AC32" s="225"/>
      <c r="AD32" s="225"/>
    </row>
    <row r="33" spans="1:30" s="189" customFormat="1" ht="15" customHeight="1" x14ac:dyDescent="0.2">
      <c r="A33" s="63"/>
      <c r="B33" s="43"/>
      <c r="C33" s="43"/>
      <c r="D33" s="42"/>
      <c r="E33" s="42"/>
      <c r="F33" s="42"/>
      <c r="G33" s="42"/>
      <c r="H33" s="42"/>
      <c r="I33" s="44"/>
      <c r="J33" s="44"/>
      <c r="K33" s="44"/>
      <c r="L33" s="44"/>
      <c r="M33" s="44"/>
      <c r="N33" s="44"/>
      <c r="O33" s="44"/>
      <c r="P33" s="44"/>
      <c r="Q33" s="45"/>
      <c r="R33" s="62"/>
      <c r="S33" s="76"/>
      <c r="T33" s="216"/>
      <c r="X33" s="225"/>
      <c r="Y33" s="225"/>
      <c r="Z33" s="225"/>
      <c r="AA33" s="225"/>
      <c r="AB33" s="225"/>
      <c r="AC33" s="225"/>
      <c r="AD33" s="225"/>
    </row>
    <row r="34" spans="1:30" s="189" customFormat="1" ht="15" customHeight="1" x14ac:dyDescent="0.2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1"/>
      <c r="S34" s="76"/>
      <c r="T34" s="216"/>
      <c r="X34" s="225"/>
      <c r="Y34" s="225"/>
      <c r="Z34" s="225"/>
      <c r="AA34" s="225"/>
      <c r="AB34" s="225"/>
      <c r="AC34" s="225"/>
      <c r="AD34" s="225"/>
    </row>
    <row r="35" spans="1:30" s="189" customFormat="1" ht="11.25" customHeight="1" x14ac:dyDescent="0.2">
      <c r="A35" s="292"/>
      <c r="B35" s="293"/>
      <c r="C35" s="293"/>
      <c r="D35" s="295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4"/>
      <c r="S35" s="76"/>
      <c r="T35" s="216"/>
      <c r="V35" s="233"/>
      <c r="X35" s="225"/>
      <c r="Y35" s="225"/>
      <c r="Z35" s="225"/>
      <c r="AA35" s="225"/>
      <c r="AB35" s="225"/>
      <c r="AC35" s="225"/>
      <c r="AD35" s="225"/>
    </row>
    <row r="36" spans="1:30" s="189" customFormat="1" ht="13.5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0"/>
      <c r="S36" s="76"/>
      <c r="T36" s="234"/>
      <c r="U36" s="235"/>
      <c r="V36" s="235"/>
      <c r="W36" s="235"/>
      <c r="X36" s="225"/>
      <c r="Y36" s="225"/>
      <c r="Z36" s="225"/>
      <c r="AA36" s="225"/>
      <c r="AB36" s="225"/>
      <c r="AC36" s="225"/>
      <c r="AD36" s="225"/>
    </row>
    <row r="37" spans="1:30" s="189" customFormat="1" ht="15" customHeight="1" x14ac:dyDescent="0.25">
      <c r="A37" s="61"/>
      <c r="B37" s="93" t="s">
        <v>103</v>
      </c>
      <c r="C37" s="51"/>
      <c r="D37" s="51"/>
      <c r="E37" s="51"/>
      <c r="F37" s="51"/>
      <c r="G37" s="51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62"/>
      <c r="S37" s="76"/>
      <c r="T37" s="216"/>
      <c r="U37" s="235"/>
      <c r="V37" s="235"/>
      <c r="W37" s="235"/>
      <c r="X37" s="225"/>
      <c r="Y37" s="225"/>
    </row>
    <row r="38" spans="1:30" s="189" customFormat="1" ht="18" customHeight="1" x14ac:dyDescent="0.2">
      <c r="A38" s="63"/>
      <c r="B38" s="110"/>
      <c r="C38" s="51"/>
      <c r="D38" s="51"/>
      <c r="E38" s="51"/>
      <c r="F38" s="51"/>
      <c r="G38" s="51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62"/>
      <c r="S38" s="76"/>
      <c r="T38" s="216"/>
      <c r="U38" s="235"/>
      <c r="V38" s="235"/>
      <c r="W38" s="235"/>
      <c r="X38" s="225"/>
      <c r="Y38" s="225"/>
    </row>
    <row r="39" spans="1:30" s="189" customFormat="1" ht="36" customHeight="1" x14ac:dyDescent="0.2">
      <c r="A39" s="63"/>
      <c r="B39" s="52"/>
      <c r="C39" s="52"/>
      <c r="D39" s="107" t="s">
        <v>63</v>
      </c>
      <c r="E39" s="158" t="s">
        <v>94</v>
      </c>
      <c r="F39" s="91" t="s">
        <v>102</v>
      </c>
      <c r="G39" s="121" t="s">
        <v>28</v>
      </c>
      <c r="H39" s="109" t="s">
        <v>99</v>
      </c>
      <c r="I39" s="38"/>
      <c r="J39" s="38"/>
      <c r="K39" s="38"/>
      <c r="L39" s="38"/>
      <c r="M39" s="38"/>
      <c r="N39" s="38"/>
      <c r="O39" s="38"/>
      <c r="P39" s="38"/>
      <c r="Q39" s="38"/>
      <c r="R39" s="62"/>
      <c r="S39" s="76"/>
      <c r="T39" s="216"/>
      <c r="U39" s="235"/>
      <c r="V39" s="235"/>
      <c r="W39" s="235"/>
      <c r="X39" s="225"/>
      <c r="Y39" s="225"/>
    </row>
    <row r="40" spans="1:30" s="224" customFormat="1" ht="16.5" customHeight="1" x14ac:dyDescent="0.2">
      <c r="A40" s="182">
        <v>867</v>
      </c>
      <c r="B40" s="53" t="s">
        <v>0</v>
      </c>
      <c r="C40" s="52"/>
      <c r="D40" s="86">
        <v>19.736842105263158</v>
      </c>
      <c r="E40" s="170">
        <v>25.806451612903224</v>
      </c>
      <c r="F40" s="169">
        <v>15.151515151515152</v>
      </c>
      <c r="G40" s="171"/>
      <c r="H40" s="172">
        <f>(F40-D40)/D40</f>
        <v>-0.23232323232323226</v>
      </c>
      <c r="I40" s="38"/>
      <c r="J40" s="38"/>
      <c r="K40" s="38"/>
      <c r="L40" s="38"/>
      <c r="M40" s="38"/>
      <c r="N40" s="38"/>
      <c r="O40" s="38"/>
      <c r="P40" s="38"/>
      <c r="Q40" s="38"/>
      <c r="R40" s="65"/>
      <c r="S40" s="77"/>
      <c r="T40" s="221"/>
      <c r="U40" s="252" t="str">
        <f>B40</f>
        <v>Bracknell Forest</v>
      </c>
      <c r="V40" s="237" t="b">
        <f t="shared" ref="V40:V61" si="5">IF(U40=$V$2,H40)</f>
        <v>0</v>
      </c>
      <c r="W40" s="235"/>
      <c r="X40" s="225"/>
      <c r="Y40" s="225"/>
      <c r="Z40" s="189"/>
      <c r="AA40" s="189"/>
      <c r="AB40" s="189"/>
      <c r="AC40" s="189"/>
      <c r="AD40" s="189"/>
    </row>
    <row r="41" spans="1:30" ht="16.5" customHeight="1" x14ac:dyDescent="0.2">
      <c r="A41" s="182">
        <v>846</v>
      </c>
      <c r="B41" s="53" t="s">
        <v>22</v>
      </c>
      <c r="C41" s="52"/>
      <c r="D41" s="86">
        <v>15.163934426229508</v>
      </c>
      <c r="E41" s="159">
        <v>11.693548387096774</v>
      </c>
      <c r="F41" s="99">
        <v>9.3117408906882595</v>
      </c>
      <c r="G41" s="171"/>
      <c r="H41" s="101">
        <f t="shared" ref="H41:H63" si="6">(F41-D41)/D41</f>
        <v>-0.38592843856001746</v>
      </c>
      <c r="I41" s="38"/>
      <c r="J41" s="41"/>
      <c r="K41" s="41"/>
      <c r="L41" s="41"/>
      <c r="M41" s="38"/>
      <c r="N41" s="38"/>
      <c r="O41" s="38"/>
      <c r="P41" s="38"/>
      <c r="Q41" s="38"/>
      <c r="R41" s="62"/>
      <c r="S41" s="76"/>
      <c r="T41" s="216"/>
      <c r="U41" s="252" t="str">
        <f t="shared" ref="U41:U61" si="7">B41</f>
        <v>Brighton &amp; Hove</v>
      </c>
      <c r="V41" s="237" t="b">
        <f t="shared" si="5"/>
        <v>0</v>
      </c>
      <c r="W41" s="235"/>
      <c r="X41" s="225"/>
      <c r="Y41" s="225"/>
    </row>
    <row r="42" spans="1:30" ht="16.5" customHeight="1" x14ac:dyDescent="0.2">
      <c r="A42" s="182">
        <v>825</v>
      </c>
      <c r="B42" s="53" t="s">
        <v>8</v>
      </c>
      <c r="C42" s="52"/>
      <c r="D42" s="86">
        <v>25</v>
      </c>
      <c r="E42" s="159">
        <v>37.142857142857146</v>
      </c>
      <c r="F42" s="99">
        <v>16.055045871559635</v>
      </c>
      <c r="G42" s="171"/>
      <c r="H42" s="101">
        <f t="shared" si="6"/>
        <v>-0.35779816513761459</v>
      </c>
      <c r="I42" s="38"/>
      <c r="J42" s="41"/>
      <c r="K42" s="41"/>
      <c r="L42" s="41"/>
      <c r="M42" s="38"/>
      <c r="N42" s="38"/>
      <c r="O42" s="38"/>
      <c r="P42" s="38"/>
      <c r="Q42" s="38"/>
      <c r="R42" s="62"/>
      <c r="S42" s="76"/>
      <c r="T42" s="216"/>
      <c r="U42" s="252" t="str">
        <f t="shared" si="7"/>
        <v>Buckinghamshire</v>
      </c>
      <c r="V42" s="237" t="b">
        <f t="shared" si="5"/>
        <v>0</v>
      </c>
      <c r="W42" s="235"/>
      <c r="X42" s="225"/>
      <c r="Y42" s="225"/>
      <c r="Z42" s="238"/>
    </row>
    <row r="43" spans="1:30" ht="16.5" customHeight="1" x14ac:dyDescent="0.2">
      <c r="A43" s="182">
        <v>845</v>
      </c>
      <c r="B43" s="53" t="s">
        <v>4</v>
      </c>
      <c r="C43" s="52"/>
      <c r="D43" s="100">
        <v>9.4827586206896548</v>
      </c>
      <c r="E43" s="159">
        <v>9.9715099715099722</v>
      </c>
      <c r="F43" s="99">
        <v>6.1452513966480442</v>
      </c>
      <c r="G43" s="171"/>
      <c r="H43" s="101">
        <f t="shared" si="6"/>
        <v>-0.35195530726256985</v>
      </c>
      <c r="I43" s="38"/>
      <c r="J43" s="41"/>
      <c r="K43" s="41"/>
      <c r="L43" s="41"/>
      <c r="M43" s="38"/>
      <c r="N43" s="38"/>
      <c r="O43" s="38"/>
      <c r="P43" s="38"/>
      <c r="Q43" s="38"/>
      <c r="R43" s="62"/>
      <c r="S43" s="76"/>
      <c r="T43" s="216"/>
      <c r="U43" s="252" t="str">
        <f t="shared" si="7"/>
        <v>East Sussex</v>
      </c>
      <c r="V43" s="237" t="b">
        <f t="shared" si="5"/>
        <v>0</v>
      </c>
      <c r="W43" s="235"/>
      <c r="X43" s="225"/>
      <c r="Y43" s="225"/>
      <c r="Z43" s="48"/>
    </row>
    <row r="44" spans="1:30" ht="16.5" customHeight="1" x14ac:dyDescent="0.2">
      <c r="A44" s="182">
        <v>850</v>
      </c>
      <c r="B44" s="53" t="s">
        <v>6</v>
      </c>
      <c r="C44" s="52"/>
      <c r="D44" s="86">
        <v>13.333333333333334</v>
      </c>
      <c r="E44" s="159">
        <v>11.284046692607005</v>
      </c>
      <c r="F44" s="99">
        <v>13.944954128440369</v>
      </c>
      <c r="G44" s="171"/>
      <c r="H44" s="101">
        <f t="shared" si="6"/>
        <v>4.5871559633027602E-2</v>
      </c>
      <c r="I44" s="38"/>
      <c r="J44" s="41"/>
      <c r="K44" s="41"/>
      <c r="L44" s="41"/>
      <c r="M44" s="38"/>
      <c r="N44" s="38"/>
      <c r="O44" s="38"/>
      <c r="P44" s="38"/>
      <c r="Q44" s="38"/>
      <c r="R44" s="62"/>
      <c r="S44" s="76"/>
      <c r="T44" s="216"/>
      <c r="U44" s="252" t="str">
        <f t="shared" si="7"/>
        <v>Hampshire</v>
      </c>
      <c r="V44" s="237" t="b">
        <f t="shared" si="5"/>
        <v>0</v>
      </c>
      <c r="W44" s="235"/>
      <c r="X44" s="225"/>
      <c r="Y44" s="225"/>
    </row>
    <row r="45" spans="1:30" ht="16.5" customHeight="1" x14ac:dyDescent="0.2">
      <c r="A45" s="182">
        <v>921</v>
      </c>
      <c r="B45" s="53" t="s">
        <v>1</v>
      </c>
      <c r="C45" s="52"/>
      <c r="D45" s="86">
        <v>22.666666666666664</v>
      </c>
      <c r="E45" s="159">
        <v>11.688311688311687</v>
      </c>
      <c r="F45" s="99">
        <v>9.6385542168674707</v>
      </c>
      <c r="G45" s="171"/>
      <c r="H45" s="101">
        <f t="shared" si="6"/>
        <v>-0.57476966690290565</v>
      </c>
      <c r="I45" s="38"/>
      <c r="J45" s="41"/>
      <c r="K45" s="41"/>
      <c r="L45" s="41"/>
      <c r="M45" s="38"/>
      <c r="N45" s="38"/>
      <c r="O45" s="38"/>
      <c r="P45" s="38"/>
      <c r="Q45" s="38"/>
      <c r="R45" s="62"/>
      <c r="S45" s="76"/>
      <c r="T45" s="216"/>
      <c r="U45" s="252" t="str">
        <f t="shared" si="7"/>
        <v>Isle of Wight</v>
      </c>
      <c r="V45" s="237" t="b">
        <f t="shared" si="5"/>
        <v>0</v>
      </c>
      <c r="W45" s="235"/>
      <c r="X45" s="225"/>
      <c r="Y45" s="225"/>
    </row>
    <row r="46" spans="1:30" ht="16.5" customHeight="1" x14ac:dyDescent="0.2">
      <c r="A46" s="182">
        <v>886</v>
      </c>
      <c r="B46" s="53" t="s">
        <v>9</v>
      </c>
      <c r="C46" s="52"/>
      <c r="D46" s="86">
        <v>13.925729442970821</v>
      </c>
      <c r="E46" s="159">
        <v>10.050251256281408</v>
      </c>
      <c r="F46" s="99">
        <v>10.787878787878787</v>
      </c>
      <c r="G46" s="171"/>
      <c r="H46" s="101">
        <f t="shared" si="6"/>
        <v>-0.22532756132756132</v>
      </c>
      <c r="I46" s="38"/>
      <c r="J46" s="41"/>
      <c r="K46" s="41"/>
      <c r="L46" s="41"/>
      <c r="M46" s="38"/>
      <c r="N46" s="38"/>
      <c r="O46" s="38"/>
      <c r="P46" s="38"/>
      <c r="Q46" s="38"/>
      <c r="R46" s="62"/>
      <c r="S46" s="76"/>
      <c r="T46" s="216"/>
      <c r="U46" s="252" t="str">
        <f t="shared" si="7"/>
        <v>Kent</v>
      </c>
      <c r="V46" s="237" t="b">
        <f t="shared" si="5"/>
        <v>0</v>
      </c>
      <c r="W46" s="235"/>
      <c r="X46" s="225"/>
      <c r="Y46" s="225"/>
    </row>
    <row r="47" spans="1:30" s="189" customFormat="1" ht="16.5" customHeight="1" x14ac:dyDescent="0.2">
      <c r="A47" s="182">
        <v>887</v>
      </c>
      <c r="B47" s="53" t="s">
        <v>2</v>
      </c>
      <c r="C47" s="52"/>
      <c r="D47" s="86">
        <v>19.117647058823529</v>
      </c>
      <c r="E47" s="159">
        <v>25</v>
      </c>
      <c r="F47" s="99">
        <v>17.877094972067038</v>
      </c>
      <c r="G47" s="171"/>
      <c r="H47" s="101">
        <f t="shared" si="6"/>
        <v>-6.489041684572415E-2</v>
      </c>
      <c r="I47" s="38"/>
      <c r="J47" s="41"/>
      <c r="K47" s="41"/>
      <c r="L47" s="41"/>
      <c r="M47" s="38"/>
      <c r="N47" s="38"/>
      <c r="O47" s="38"/>
      <c r="P47" s="38"/>
      <c r="Q47" s="38"/>
      <c r="R47" s="62"/>
      <c r="S47" s="76"/>
      <c r="T47" s="216"/>
      <c r="U47" s="252" t="str">
        <f t="shared" si="7"/>
        <v>Medway</v>
      </c>
      <c r="V47" s="237" t="b">
        <f t="shared" si="5"/>
        <v>0</v>
      </c>
      <c r="W47" s="235"/>
      <c r="X47" s="225"/>
      <c r="Y47" s="225"/>
    </row>
    <row r="48" spans="1:30" s="189" customFormat="1" ht="16.5" customHeight="1" x14ac:dyDescent="0.2">
      <c r="A48" s="182">
        <v>826</v>
      </c>
      <c r="B48" s="53" t="s">
        <v>10</v>
      </c>
      <c r="C48" s="52"/>
      <c r="D48" s="86">
        <v>18.666666666666668</v>
      </c>
      <c r="E48" s="159">
        <v>8.8757396449704142</v>
      </c>
      <c r="F48" s="99">
        <v>16.149068322981368</v>
      </c>
      <c r="G48" s="171"/>
      <c r="H48" s="101">
        <f t="shared" si="6"/>
        <v>-0.13487133984028393</v>
      </c>
      <c r="I48" s="38"/>
      <c r="J48" s="41"/>
      <c r="K48" s="41"/>
      <c r="L48" s="41"/>
      <c r="M48" s="38"/>
      <c r="N48" s="38"/>
      <c r="O48" s="38"/>
      <c r="P48" s="38"/>
      <c r="Q48" s="38"/>
      <c r="R48" s="62"/>
      <c r="S48" s="76"/>
      <c r="T48" s="216"/>
      <c r="U48" s="252" t="str">
        <f t="shared" si="7"/>
        <v>Milton Keynes</v>
      </c>
      <c r="V48" s="237" t="b">
        <f t="shared" si="5"/>
        <v>0</v>
      </c>
      <c r="W48" s="235"/>
      <c r="X48" s="225"/>
      <c r="Y48" s="225"/>
    </row>
    <row r="49" spans="1:25" s="189" customFormat="1" ht="16.5" customHeight="1" x14ac:dyDescent="0.2">
      <c r="A49" s="182">
        <v>931</v>
      </c>
      <c r="B49" s="53" t="s">
        <v>11</v>
      </c>
      <c r="C49" s="52"/>
      <c r="D49" s="86">
        <v>10.843373493975903</v>
      </c>
      <c r="E49" s="159">
        <v>12.100456621004566</v>
      </c>
      <c r="F49" s="99">
        <v>14.932126696832579</v>
      </c>
      <c r="G49" s="171"/>
      <c r="H49" s="101">
        <f t="shared" si="6"/>
        <v>0.37707390648567124</v>
      </c>
      <c r="I49" s="38"/>
      <c r="J49" s="41"/>
      <c r="K49" s="41"/>
      <c r="L49" s="41"/>
      <c r="M49" s="38"/>
      <c r="N49" s="38"/>
      <c r="O49" s="38"/>
      <c r="P49" s="38"/>
      <c r="Q49" s="38"/>
      <c r="R49" s="62"/>
      <c r="S49" s="76"/>
      <c r="T49" s="216"/>
      <c r="U49" s="252" t="str">
        <f t="shared" si="7"/>
        <v>Oxfordshire</v>
      </c>
      <c r="V49" s="237" t="b">
        <f t="shared" si="5"/>
        <v>0</v>
      </c>
      <c r="W49" s="235"/>
      <c r="X49" s="225"/>
      <c r="Y49" s="225"/>
    </row>
    <row r="50" spans="1:25" s="189" customFormat="1" ht="16.5" customHeight="1" x14ac:dyDescent="0.2">
      <c r="A50" s="182">
        <v>851</v>
      </c>
      <c r="B50" s="53" t="s">
        <v>12</v>
      </c>
      <c r="C50" s="52"/>
      <c r="D50" s="86">
        <v>7.4866310160427805</v>
      </c>
      <c r="E50" s="159">
        <v>12.807881773399016</v>
      </c>
      <c r="F50" s="99">
        <v>12.857142857142856</v>
      </c>
      <c r="G50" s="171"/>
      <c r="H50" s="101">
        <f t="shared" si="6"/>
        <v>0.71734693877551015</v>
      </c>
      <c r="I50" s="38"/>
      <c r="J50" s="41"/>
      <c r="K50" s="41"/>
      <c r="L50" s="41"/>
      <c r="M50" s="38"/>
      <c r="N50" s="38"/>
      <c r="O50" s="38"/>
      <c r="P50" s="38"/>
      <c r="Q50" s="38"/>
      <c r="R50" s="62"/>
      <c r="S50" s="76"/>
      <c r="T50" s="216"/>
      <c r="U50" s="252" t="str">
        <f t="shared" si="7"/>
        <v>Portsmouth</v>
      </c>
      <c r="V50" s="237" t="b">
        <f t="shared" si="5"/>
        <v>0</v>
      </c>
      <c r="W50" s="235"/>
      <c r="X50" s="225"/>
      <c r="Y50" s="225"/>
    </row>
    <row r="51" spans="1:25" s="189" customFormat="1" ht="16.5" customHeight="1" x14ac:dyDescent="0.2">
      <c r="A51" s="182">
        <v>870</v>
      </c>
      <c r="B51" s="53" t="s">
        <v>3</v>
      </c>
      <c r="C51" s="52"/>
      <c r="D51" s="86">
        <v>24.761904761904763</v>
      </c>
      <c r="E51" s="159">
        <v>21.774193548387096</v>
      </c>
      <c r="F51" s="99">
        <v>23.423423423423422</v>
      </c>
      <c r="G51" s="171"/>
      <c r="H51" s="101">
        <f t="shared" si="6"/>
        <v>-5.4054054054054133E-2</v>
      </c>
      <c r="I51" s="38"/>
      <c r="J51" s="41"/>
      <c r="K51" s="41"/>
      <c r="L51" s="41"/>
      <c r="M51" s="38"/>
      <c r="N51" s="38"/>
      <c r="O51" s="38"/>
      <c r="P51" s="38"/>
      <c r="Q51" s="38"/>
      <c r="R51" s="62"/>
      <c r="S51" s="76"/>
      <c r="T51" s="216"/>
      <c r="U51" s="252" t="str">
        <f t="shared" si="7"/>
        <v>Reading</v>
      </c>
      <c r="V51" s="237" t="b">
        <f t="shared" si="5"/>
        <v>0</v>
      </c>
      <c r="W51" s="235"/>
      <c r="X51" s="225"/>
      <c r="Y51" s="225"/>
    </row>
    <row r="52" spans="1:25" s="189" customFormat="1" ht="16.5" customHeight="1" x14ac:dyDescent="0.2">
      <c r="A52" s="182">
        <v>871</v>
      </c>
      <c r="B52" s="53" t="s">
        <v>13</v>
      </c>
      <c r="C52" s="52"/>
      <c r="D52" s="86">
        <v>23.232323232323232</v>
      </c>
      <c r="E52" s="159">
        <v>34.090909090909086</v>
      </c>
      <c r="F52" s="99">
        <v>47.058823529411761</v>
      </c>
      <c r="G52" s="171"/>
      <c r="H52" s="101">
        <f t="shared" si="6"/>
        <v>1.0255754475703323</v>
      </c>
      <c r="I52" s="38"/>
      <c r="J52" s="41"/>
      <c r="K52" s="41"/>
      <c r="L52" s="41"/>
      <c r="M52" s="38"/>
      <c r="N52" s="38"/>
      <c r="O52" s="38"/>
      <c r="P52" s="38"/>
      <c r="Q52" s="38"/>
      <c r="R52" s="62"/>
      <c r="S52" s="76"/>
      <c r="T52" s="216"/>
      <c r="U52" s="252" t="str">
        <f t="shared" si="7"/>
        <v>Slough</v>
      </c>
      <c r="V52" s="237" t="b">
        <f t="shared" si="5"/>
        <v>0</v>
      </c>
      <c r="W52" s="235"/>
      <c r="X52" s="225"/>
      <c r="Y52" s="225"/>
    </row>
    <row r="53" spans="1:25" s="189" customFormat="1" ht="16.5" customHeight="1" x14ac:dyDescent="0.2">
      <c r="A53" s="182">
        <v>933</v>
      </c>
      <c r="B53" s="53" t="s">
        <v>27</v>
      </c>
      <c r="C53" s="52"/>
      <c r="D53" s="86">
        <v>29.249011857707508</v>
      </c>
      <c r="E53" s="159">
        <v>18.367346938775512</v>
      </c>
      <c r="F53" s="99">
        <v>7.9710144927536222</v>
      </c>
      <c r="G53" s="171"/>
      <c r="H53" s="101">
        <f t="shared" si="6"/>
        <v>-0.72747747747747749</v>
      </c>
      <c r="I53" s="38"/>
      <c r="J53" s="41"/>
      <c r="K53" s="41"/>
      <c r="L53" s="41"/>
      <c r="M53" s="38"/>
      <c r="N53" s="38"/>
      <c r="O53" s="38"/>
      <c r="P53" s="38"/>
      <c r="Q53" s="38"/>
      <c r="R53" s="62"/>
      <c r="S53" s="76"/>
      <c r="T53" s="216"/>
      <c r="U53" s="252" t="str">
        <f t="shared" si="7"/>
        <v>Somerset</v>
      </c>
      <c r="V53" s="237" t="b">
        <f t="shared" si="5"/>
        <v>0</v>
      </c>
      <c r="W53" s="235"/>
      <c r="X53" s="225"/>
      <c r="Y53" s="225"/>
    </row>
    <row r="54" spans="1:25" s="189" customFormat="1" ht="16.5" customHeight="1" x14ac:dyDescent="0.2">
      <c r="A54" s="182">
        <v>852</v>
      </c>
      <c r="B54" s="53" t="s">
        <v>14</v>
      </c>
      <c r="C54" s="52"/>
      <c r="D54" s="86">
        <v>11.616161616161616</v>
      </c>
      <c r="E54" s="159">
        <v>17.475728155339805</v>
      </c>
      <c r="F54" s="99">
        <v>11.797752808988763</v>
      </c>
      <c r="G54" s="173"/>
      <c r="H54" s="101">
        <f t="shared" si="6"/>
        <v>1.5632633121641367E-2</v>
      </c>
      <c r="I54" s="38"/>
      <c r="J54" s="41"/>
      <c r="K54" s="41"/>
      <c r="L54" s="41"/>
      <c r="M54" s="38"/>
      <c r="N54" s="38"/>
      <c r="O54" s="38"/>
      <c r="P54" s="38"/>
      <c r="Q54" s="38"/>
      <c r="R54" s="62"/>
      <c r="S54" s="76"/>
      <c r="T54" s="216"/>
      <c r="U54" s="252" t="str">
        <f t="shared" si="7"/>
        <v>Southampton</v>
      </c>
      <c r="V54" s="237" t="b">
        <f t="shared" si="5"/>
        <v>0</v>
      </c>
      <c r="W54" s="235"/>
      <c r="X54" s="225"/>
      <c r="Y54" s="225"/>
    </row>
    <row r="55" spans="1:25" s="189" customFormat="1" ht="16.5" customHeight="1" x14ac:dyDescent="0.2">
      <c r="A55" s="182">
        <v>936</v>
      </c>
      <c r="B55" s="53" t="s">
        <v>7</v>
      </c>
      <c r="C55" s="52"/>
      <c r="D55" s="86">
        <v>20.825515947467167</v>
      </c>
      <c r="E55" s="159">
        <v>32.244897959183675</v>
      </c>
      <c r="F55" s="99">
        <v>15.294117647058824</v>
      </c>
      <c r="G55" s="173"/>
      <c r="H55" s="101">
        <f t="shared" si="6"/>
        <v>-0.26560678325384207</v>
      </c>
      <c r="I55" s="38"/>
      <c r="J55" s="41"/>
      <c r="K55" s="41"/>
      <c r="L55" s="41"/>
      <c r="M55" s="38"/>
      <c r="N55" s="38"/>
      <c r="O55" s="38"/>
      <c r="P55" s="38"/>
      <c r="Q55" s="38"/>
      <c r="R55" s="62"/>
      <c r="S55" s="76"/>
      <c r="T55" s="216"/>
      <c r="U55" s="252" t="str">
        <f t="shared" si="7"/>
        <v>Surrey</v>
      </c>
      <c r="V55" s="237" t="b">
        <f t="shared" si="5"/>
        <v>0</v>
      </c>
      <c r="W55" s="235"/>
      <c r="X55" s="225"/>
      <c r="Y55" s="225"/>
    </row>
    <row r="56" spans="1:25" s="189" customFormat="1" ht="16.5" customHeight="1" x14ac:dyDescent="0.2">
      <c r="A56" s="182">
        <v>866</v>
      </c>
      <c r="B56" s="53" t="s">
        <v>41</v>
      </c>
      <c r="C56" s="52"/>
      <c r="D56" s="86">
        <v>30.526315789473685</v>
      </c>
      <c r="E56" s="159">
        <v>25</v>
      </c>
      <c r="F56" s="99">
        <v>13.600000000000001</v>
      </c>
      <c r="G56" s="173"/>
      <c r="H56" s="101">
        <f t="shared" si="6"/>
        <v>-0.55448275862068963</v>
      </c>
      <c r="I56" s="38"/>
      <c r="J56" s="41"/>
      <c r="K56" s="41"/>
      <c r="L56" s="41"/>
      <c r="M56" s="38"/>
      <c r="N56" s="38"/>
      <c r="O56" s="38"/>
      <c r="P56" s="38"/>
      <c r="Q56" s="38"/>
      <c r="R56" s="62"/>
      <c r="S56" s="76"/>
      <c r="T56" s="216"/>
      <c r="U56" s="252" t="str">
        <f t="shared" si="7"/>
        <v>Swindon</v>
      </c>
      <c r="V56" s="237" t="b">
        <f t="shared" si="5"/>
        <v>0</v>
      </c>
      <c r="W56" s="235"/>
      <c r="X56" s="225"/>
      <c r="Y56" s="225"/>
    </row>
    <row r="57" spans="1:25" s="189" customFormat="1" ht="16.5" customHeight="1" x14ac:dyDescent="0.2">
      <c r="A57" s="182">
        <v>869</v>
      </c>
      <c r="B57" s="53" t="s">
        <v>15</v>
      </c>
      <c r="C57" s="52"/>
      <c r="D57" s="100">
        <v>23.52941176470588</v>
      </c>
      <c r="E57" s="159">
        <v>19.753086419753085</v>
      </c>
      <c r="F57" s="99">
        <v>14.772727272727273</v>
      </c>
      <c r="G57" s="173"/>
      <c r="H57" s="101">
        <f t="shared" si="6"/>
        <v>-0.37215909090909083</v>
      </c>
      <c r="I57" s="38"/>
      <c r="J57" s="41"/>
      <c r="K57" s="41"/>
      <c r="L57" s="41"/>
      <c r="M57" s="38"/>
      <c r="N57" s="38"/>
      <c r="O57" s="38"/>
      <c r="P57" s="38"/>
      <c r="Q57" s="38"/>
      <c r="R57" s="62"/>
      <c r="S57" s="76"/>
      <c r="T57" s="216"/>
      <c r="U57" s="252" t="str">
        <f t="shared" si="7"/>
        <v>West Berkshire</v>
      </c>
      <c r="V57" s="237" t="b">
        <f t="shared" si="5"/>
        <v>0</v>
      </c>
      <c r="W57" s="235"/>
      <c r="X57" s="225"/>
      <c r="Y57" s="225"/>
    </row>
    <row r="58" spans="1:25" s="189" customFormat="1" ht="16.5" customHeight="1" x14ac:dyDescent="0.2">
      <c r="A58" s="182">
        <v>938</v>
      </c>
      <c r="B58" s="53" t="s">
        <v>5</v>
      </c>
      <c r="C58" s="52"/>
      <c r="D58" s="100">
        <v>15.74468085106383</v>
      </c>
      <c r="E58" s="159">
        <v>10.261194029850747</v>
      </c>
      <c r="F58" s="99">
        <v>9.4717668488160296</v>
      </c>
      <c r="G58" s="173"/>
      <c r="H58" s="101">
        <f t="shared" si="6"/>
        <v>-0.39841480825087378</v>
      </c>
      <c r="I58" s="38"/>
      <c r="J58" s="41"/>
      <c r="K58" s="41"/>
      <c r="L58" s="41"/>
      <c r="M58" s="38"/>
      <c r="N58" s="38"/>
      <c r="O58" s="38"/>
      <c r="P58" s="38"/>
      <c r="Q58" s="38"/>
      <c r="R58" s="62"/>
      <c r="S58" s="76"/>
      <c r="T58" s="216"/>
      <c r="U58" s="252" t="str">
        <f t="shared" si="7"/>
        <v>West Sussex</v>
      </c>
      <c r="V58" s="237" t="b">
        <f t="shared" si="5"/>
        <v>0</v>
      </c>
      <c r="W58" s="235"/>
      <c r="X58" s="225"/>
      <c r="Y58" s="225"/>
    </row>
    <row r="59" spans="1:25" s="189" customFormat="1" ht="16.5" customHeight="1" x14ac:dyDescent="0.2">
      <c r="A59" s="182">
        <v>868</v>
      </c>
      <c r="B59" s="53" t="s">
        <v>21</v>
      </c>
      <c r="C59" s="52"/>
      <c r="D59" s="86">
        <v>35.714285714285715</v>
      </c>
      <c r="E59" s="159">
        <v>47.826086956521742</v>
      </c>
      <c r="F59" s="99">
        <v>26.415094339622641</v>
      </c>
      <c r="G59" s="173"/>
      <c r="H59" s="101">
        <f t="shared" si="6"/>
        <v>-0.26037735849056609</v>
      </c>
      <c r="I59" s="38"/>
      <c r="J59" s="41"/>
      <c r="K59" s="41"/>
      <c r="L59" s="41"/>
      <c r="M59" s="38"/>
      <c r="N59" s="38"/>
      <c r="O59" s="38"/>
      <c r="P59" s="38"/>
      <c r="Q59" s="38"/>
      <c r="R59" s="62"/>
      <c r="S59" s="76"/>
      <c r="T59" s="216"/>
      <c r="U59" s="252" t="str">
        <f t="shared" si="7"/>
        <v>Windsor &amp; Maidenhead</v>
      </c>
      <c r="V59" s="237" t="b">
        <f t="shared" si="5"/>
        <v>0</v>
      </c>
      <c r="W59" s="235"/>
      <c r="X59" s="225"/>
      <c r="Y59" s="225"/>
    </row>
    <row r="60" spans="1:25" s="189" customFormat="1" ht="16.5" customHeight="1" x14ac:dyDescent="0.2">
      <c r="A60" s="182">
        <v>872</v>
      </c>
      <c r="B60" s="53" t="s">
        <v>16</v>
      </c>
      <c r="C60" s="52"/>
      <c r="D60" s="86">
        <v>33.333333333333329</v>
      </c>
      <c r="E60" s="159">
        <v>7.042253521126761</v>
      </c>
      <c r="F60" s="99">
        <v>8.536585365853659</v>
      </c>
      <c r="G60" s="173"/>
      <c r="H60" s="101">
        <f t="shared" si="6"/>
        <v>-0.74390243902439013</v>
      </c>
      <c r="I60" s="38"/>
      <c r="J60" s="41"/>
      <c r="K60" s="41"/>
      <c r="L60" s="41"/>
      <c r="M60" s="38"/>
      <c r="N60" s="38"/>
      <c r="O60" s="38"/>
      <c r="P60" s="38"/>
      <c r="Q60" s="38"/>
      <c r="R60" s="62"/>
      <c r="S60" s="76"/>
      <c r="T60" s="216"/>
      <c r="U60" s="252" t="str">
        <f t="shared" si="7"/>
        <v>Wokingham</v>
      </c>
      <c r="V60" s="237" t="b">
        <f t="shared" si="5"/>
        <v>0</v>
      </c>
    </row>
    <row r="61" spans="1:25" s="189" customFormat="1" ht="16.5" customHeight="1" x14ac:dyDescent="0.2">
      <c r="A61" s="182">
        <v>108</v>
      </c>
      <c r="B61" s="72" t="s">
        <v>23</v>
      </c>
      <c r="C61" s="52"/>
      <c r="D61" s="125">
        <v>16.068012752391073</v>
      </c>
      <c r="E61" s="160">
        <v>16.195161951619514</v>
      </c>
      <c r="F61" s="122">
        <v>13.326653306613226</v>
      </c>
      <c r="G61" s="173"/>
      <c r="H61" s="102">
        <f t="shared" si="6"/>
        <v>-0.17060973799450757</v>
      </c>
      <c r="I61" s="38"/>
      <c r="J61" s="41"/>
      <c r="K61" s="41"/>
      <c r="L61" s="41"/>
      <c r="M61" s="38"/>
      <c r="N61" s="38"/>
      <c r="O61" s="38"/>
      <c r="P61" s="38"/>
      <c r="Q61" s="38"/>
      <c r="R61" s="62"/>
      <c r="S61" s="76"/>
      <c r="T61" s="216"/>
      <c r="U61" s="252" t="str">
        <f t="shared" si="7"/>
        <v>South East</v>
      </c>
      <c r="V61" s="237" t="b">
        <f t="shared" si="5"/>
        <v>0</v>
      </c>
    </row>
    <row r="62" spans="1:25" s="189" customFormat="1" ht="16.5" customHeight="1" x14ac:dyDescent="0.2">
      <c r="A62" s="182">
        <v>109</v>
      </c>
      <c r="B62" s="115" t="s">
        <v>43</v>
      </c>
      <c r="C62" s="52"/>
      <c r="D62" s="126">
        <v>19.523308797756748</v>
      </c>
      <c r="E62" s="161">
        <v>15.668358714043991</v>
      </c>
      <c r="F62" s="123">
        <v>12.573867367038737</v>
      </c>
      <c r="G62" s="173"/>
      <c r="H62" s="119">
        <f t="shared" si="6"/>
        <v>-0.35595612929692072</v>
      </c>
      <c r="I62" s="38"/>
      <c r="J62" s="41"/>
      <c r="K62" s="41"/>
      <c r="L62" s="41"/>
      <c r="M62" s="38"/>
      <c r="N62" s="38"/>
      <c r="O62" s="38"/>
      <c r="P62" s="38"/>
      <c r="Q62" s="38"/>
      <c r="R62" s="62"/>
      <c r="S62" s="76"/>
      <c r="T62" s="216"/>
      <c r="U62" s="231" t="s">
        <v>43</v>
      </c>
      <c r="V62" s="240"/>
    </row>
    <row r="63" spans="1:25" s="189" customFormat="1" ht="16.5" customHeight="1" x14ac:dyDescent="0.2">
      <c r="A63" s="182">
        <v>100</v>
      </c>
      <c r="B63" s="95" t="s">
        <v>38</v>
      </c>
      <c r="C63" s="49"/>
      <c r="D63" s="127">
        <v>16.24424689489944</v>
      </c>
      <c r="E63" s="162">
        <v>16.067685390527693</v>
      </c>
      <c r="F63" s="124">
        <v>14.323146676087854</v>
      </c>
      <c r="G63" s="173"/>
      <c r="H63" s="103">
        <f t="shared" si="6"/>
        <v>-0.11826342158187686</v>
      </c>
      <c r="I63" s="38"/>
      <c r="J63" s="38"/>
      <c r="K63" s="38"/>
      <c r="L63" s="38"/>
      <c r="M63" s="38"/>
      <c r="N63" s="38"/>
      <c r="O63" s="38"/>
      <c r="P63" s="38"/>
      <c r="Q63" s="38"/>
      <c r="R63" s="62"/>
      <c r="S63" s="76"/>
      <c r="T63" s="216"/>
      <c r="U63" s="231" t="s">
        <v>38</v>
      </c>
      <c r="V63" s="231"/>
    </row>
    <row r="64" spans="1:25" s="189" customFormat="1" ht="15" customHeight="1" x14ac:dyDescent="0.2">
      <c r="A64" s="63"/>
      <c r="B64" s="43"/>
      <c r="C64" s="43"/>
      <c r="D64" s="42"/>
      <c r="E64" s="42"/>
      <c r="F64" s="42"/>
      <c r="G64" s="42"/>
      <c r="H64" s="42"/>
      <c r="I64" s="44"/>
      <c r="J64" s="44"/>
      <c r="K64" s="44"/>
      <c r="L64" s="44"/>
      <c r="M64" s="44"/>
      <c r="N64" s="44"/>
      <c r="O64" s="44"/>
      <c r="P64" s="44"/>
      <c r="Q64" s="45"/>
      <c r="R64" s="62"/>
      <c r="S64" s="76"/>
      <c r="T64" s="216"/>
    </row>
    <row r="65" spans="1:31" s="189" customFormat="1" ht="15" customHeight="1" x14ac:dyDescent="0.2">
      <c r="A65" s="289"/>
      <c r="B65" s="290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1"/>
      <c r="S65" s="76"/>
      <c r="T65" s="216"/>
    </row>
    <row r="66" spans="1:31" s="189" customFormat="1" ht="11.25" customHeight="1" x14ac:dyDescent="0.2">
      <c r="A66" s="292"/>
      <c r="B66" s="293"/>
      <c r="C66" s="293"/>
      <c r="D66" s="295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4"/>
      <c r="S66" s="76"/>
      <c r="T66" s="216"/>
    </row>
    <row r="67" spans="1:31" ht="18.75" customHeight="1" x14ac:dyDescent="0.2">
      <c r="A67" s="5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60"/>
      <c r="S67" s="76"/>
      <c r="T67" s="216"/>
      <c r="AE67" s="189"/>
    </row>
    <row r="68" spans="1:31" ht="18.75" customHeight="1" x14ac:dyDescent="0.2">
      <c r="A68" s="63"/>
      <c r="B68" s="71" t="s">
        <v>47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62"/>
      <c r="S68" s="76"/>
      <c r="T68" s="216"/>
      <c r="U68" s="217" t="e">
        <f>VLOOKUP(V68,$U$8:$V$28,2,FALSE)</f>
        <v>#N/A</v>
      </c>
      <c r="V68" s="217" t="str">
        <f>Home!$B$7</f>
        <v>(none)</v>
      </c>
      <c r="W68" s="218" t="str">
        <f>"Selected LA- "&amp;V68</f>
        <v>Selected LA- (none)</v>
      </c>
    </row>
    <row r="69" spans="1:31" ht="18.75" customHeight="1" x14ac:dyDescent="0.2">
      <c r="A69" s="68"/>
      <c r="B69" s="69"/>
      <c r="C69" s="69"/>
      <c r="D69" s="87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70"/>
      <c r="S69" s="76"/>
      <c r="T69" s="216"/>
    </row>
    <row r="70" spans="1:31" ht="13.5" customHeight="1" x14ac:dyDescent="0.2">
      <c r="A70" s="58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60"/>
      <c r="S70" s="76"/>
      <c r="T70" s="216"/>
      <c r="V70" s="245">
        <v>0</v>
      </c>
      <c r="W70" s="189">
        <v>21.5</v>
      </c>
    </row>
    <row r="71" spans="1:31" s="224" customFormat="1" ht="15" customHeight="1" x14ac:dyDescent="0.2">
      <c r="A71" s="64"/>
      <c r="B71" s="93" t="s">
        <v>104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65"/>
      <c r="S71" s="77"/>
      <c r="T71" s="221"/>
      <c r="U71" s="246" t="s">
        <v>39</v>
      </c>
      <c r="V71" s="247">
        <f>G95</f>
        <v>12.616507702001002</v>
      </c>
      <c r="W71" s="248">
        <f>V71</f>
        <v>12.616507702001002</v>
      </c>
      <c r="X71" s="134"/>
      <c r="Y71" s="134"/>
      <c r="Z71" s="134"/>
      <c r="AA71" s="134"/>
      <c r="AB71" s="134"/>
      <c r="AC71" s="134"/>
      <c r="AD71" s="134"/>
    </row>
    <row r="72" spans="1:31" ht="18" customHeight="1" x14ac:dyDescent="0.2">
      <c r="A72" s="63"/>
      <c r="B72" s="11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40"/>
      <c r="P72" s="51"/>
      <c r="Q72" s="51"/>
      <c r="R72" s="62"/>
      <c r="S72" s="76"/>
      <c r="T72" s="216"/>
      <c r="U72" s="246" t="s">
        <v>42</v>
      </c>
      <c r="V72" s="249">
        <f>G96</f>
        <v>11.338269821202816</v>
      </c>
      <c r="W72" s="248">
        <f>V72</f>
        <v>11.338269821202816</v>
      </c>
    </row>
    <row r="73" spans="1:31" s="228" customFormat="1" ht="37.5" customHeight="1" x14ac:dyDescent="0.2">
      <c r="A73" s="66"/>
      <c r="B73" s="52"/>
      <c r="C73" s="52"/>
      <c r="D73" s="164" t="s">
        <v>36</v>
      </c>
      <c r="E73" s="164" t="s">
        <v>45</v>
      </c>
      <c r="F73" s="163" t="s">
        <v>44</v>
      </c>
      <c r="G73" s="163" t="s">
        <v>100</v>
      </c>
      <c r="H73" s="51"/>
      <c r="I73" s="51"/>
      <c r="J73" s="51"/>
      <c r="K73" s="51"/>
      <c r="L73" s="51"/>
      <c r="M73" s="51"/>
      <c r="N73" s="51"/>
      <c r="O73" s="40"/>
      <c r="P73" s="51"/>
      <c r="Q73" s="51"/>
      <c r="R73" s="67"/>
      <c r="S73" s="78"/>
      <c r="T73" s="226"/>
      <c r="U73" s="246" t="s">
        <v>40</v>
      </c>
      <c r="V73" s="250">
        <f>G97</f>
        <v>13.480754560608771</v>
      </c>
      <c r="W73" s="250">
        <f>V73</f>
        <v>13.480754560608771</v>
      </c>
      <c r="X73" s="225"/>
      <c r="Y73" s="225"/>
      <c r="Z73" s="225"/>
      <c r="AA73" s="225"/>
      <c r="AB73" s="225"/>
      <c r="AC73" s="225"/>
      <c r="AD73" s="225"/>
    </row>
    <row r="74" spans="1:31" s="228" customFormat="1" ht="14.25" customHeight="1" x14ac:dyDescent="0.2">
      <c r="A74" s="182">
        <v>867</v>
      </c>
      <c r="B74" s="53" t="s">
        <v>0</v>
      </c>
      <c r="C74" s="52"/>
      <c r="D74" s="86">
        <v>63.2</v>
      </c>
      <c r="E74" s="86">
        <v>12</v>
      </c>
      <c r="F74" s="99">
        <v>8.9</v>
      </c>
      <c r="G74" s="169">
        <f>F74/D74*100</f>
        <v>14.082278481012658</v>
      </c>
      <c r="H74" s="51"/>
      <c r="I74" s="51"/>
      <c r="J74" s="51"/>
      <c r="K74" s="51"/>
      <c r="L74" s="51"/>
      <c r="M74" s="51"/>
      <c r="N74" s="51"/>
      <c r="O74" s="40"/>
      <c r="P74" s="51"/>
      <c r="Q74" s="51"/>
      <c r="R74" s="67"/>
      <c r="S74" s="78"/>
      <c r="T74" s="226"/>
      <c r="U74" s="229" t="str">
        <f t="shared" ref="U74:U96" si="8">B74</f>
        <v>Bracknell Forest</v>
      </c>
      <c r="V74" s="230" t="b">
        <f>IF(U74=$V$2,59.9)</f>
        <v>0</v>
      </c>
      <c r="X74" s="225"/>
      <c r="Y74" s="225"/>
      <c r="Z74" s="225"/>
      <c r="AA74" s="225"/>
      <c r="AB74" s="225"/>
      <c r="AC74" s="225"/>
      <c r="AD74" s="225"/>
    </row>
    <row r="75" spans="1:31" s="228" customFormat="1" ht="14.25" customHeight="1" x14ac:dyDescent="0.2">
      <c r="A75" s="182">
        <v>846</v>
      </c>
      <c r="B75" s="53" t="s">
        <v>22</v>
      </c>
      <c r="C75" s="52"/>
      <c r="D75" s="86">
        <v>224.9</v>
      </c>
      <c r="E75" s="86">
        <v>55.4</v>
      </c>
      <c r="F75" s="99">
        <v>20.5</v>
      </c>
      <c r="G75" s="169">
        <f t="shared" ref="G75:G87" si="9">F75/D75*100</f>
        <v>9.1151622943530448</v>
      </c>
      <c r="H75" s="51"/>
      <c r="I75" s="51"/>
      <c r="J75" s="51"/>
      <c r="K75" s="51"/>
      <c r="L75" s="51"/>
      <c r="M75" s="51"/>
      <c r="N75" s="51"/>
      <c r="O75" s="40"/>
      <c r="P75" s="51"/>
      <c r="Q75" s="51"/>
      <c r="R75" s="67"/>
      <c r="S75" s="78"/>
      <c r="T75" s="226"/>
      <c r="U75" s="229" t="str">
        <f t="shared" si="8"/>
        <v>Brighton &amp; Hove</v>
      </c>
      <c r="V75" s="230" t="b">
        <f t="shared" ref="V75:V96" si="10">IF(U75=$V$2,59.9)</f>
        <v>0</v>
      </c>
      <c r="X75" s="225"/>
      <c r="Y75" s="225"/>
      <c r="Z75" s="225"/>
      <c r="AA75" s="225"/>
      <c r="AB75" s="225"/>
      <c r="AC75" s="225"/>
      <c r="AD75" s="225"/>
    </row>
    <row r="76" spans="1:31" s="228" customFormat="1" ht="14.25" customHeight="1" x14ac:dyDescent="0.2">
      <c r="A76" s="182">
        <v>825</v>
      </c>
      <c r="B76" s="53" t="s">
        <v>8</v>
      </c>
      <c r="C76" s="52"/>
      <c r="D76" s="86">
        <v>206.2</v>
      </c>
      <c r="E76" s="86">
        <v>45.5</v>
      </c>
      <c r="F76" s="99">
        <v>31.7</v>
      </c>
      <c r="G76" s="169">
        <f t="shared" si="9"/>
        <v>15.373423860329776</v>
      </c>
      <c r="H76" s="51"/>
      <c r="I76" s="51"/>
      <c r="J76" s="51"/>
      <c r="K76" s="51"/>
      <c r="L76" s="51"/>
      <c r="M76" s="51"/>
      <c r="N76" s="51"/>
      <c r="O76" s="40"/>
      <c r="P76" s="51"/>
      <c r="Q76" s="51"/>
      <c r="R76" s="67"/>
      <c r="S76" s="78"/>
      <c r="T76" s="226"/>
      <c r="U76" s="229" t="str">
        <f t="shared" si="8"/>
        <v>Buckinghamshire</v>
      </c>
      <c r="V76" s="230" t="b">
        <f t="shared" si="10"/>
        <v>0</v>
      </c>
      <c r="X76" s="225"/>
      <c r="Y76" s="225"/>
      <c r="Z76" s="225"/>
      <c r="AA76" s="225"/>
      <c r="AB76" s="225"/>
      <c r="AC76" s="225"/>
      <c r="AD76" s="225"/>
    </row>
    <row r="77" spans="1:31" s="228" customFormat="1" ht="14.25" customHeight="1" x14ac:dyDescent="0.2">
      <c r="A77" s="182">
        <v>845</v>
      </c>
      <c r="B77" s="53" t="s">
        <v>4</v>
      </c>
      <c r="C77" s="52"/>
      <c r="D77" s="86">
        <v>323.7</v>
      </c>
      <c r="E77" s="86">
        <v>29.7</v>
      </c>
      <c r="F77" s="155">
        <v>20.3</v>
      </c>
      <c r="G77" s="169">
        <f t="shared" si="9"/>
        <v>6.2712388013592841</v>
      </c>
      <c r="H77" s="51"/>
      <c r="I77" s="51"/>
      <c r="J77" s="51"/>
      <c r="K77" s="51"/>
      <c r="L77" s="51"/>
      <c r="M77" s="51"/>
      <c r="N77" s="51"/>
      <c r="O77" s="40"/>
      <c r="P77" s="51"/>
      <c r="Q77" s="51"/>
      <c r="R77" s="67"/>
      <c r="S77" s="78"/>
      <c r="T77" s="226"/>
      <c r="U77" s="229" t="str">
        <f t="shared" si="8"/>
        <v>East Sussex</v>
      </c>
      <c r="V77" s="230" t="b">
        <f t="shared" si="10"/>
        <v>0</v>
      </c>
      <c r="X77" s="225"/>
      <c r="Y77" s="225"/>
      <c r="Z77" s="225"/>
      <c r="AA77" s="225"/>
      <c r="AB77" s="225"/>
      <c r="AC77" s="225"/>
      <c r="AD77" s="225"/>
    </row>
    <row r="78" spans="1:31" s="228" customFormat="1" ht="14.25" customHeight="1" x14ac:dyDescent="0.2">
      <c r="A78" s="182">
        <v>850</v>
      </c>
      <c r="B78" s="53" t="s">
        <v>6</v>
      </c>
      <c r="C78" s="52"/>
      <c r="D78" s="86">
        <v>505.3</v>
      </c>
      <c r="E78" s="86">
        <v>68.2</v>
      </c>
      <c r="F78" s="99">
        <v>70.8</v>
      </c>
      <c r="G78" s="169">
        <f>F78/D78*100</f>
        <v>14.011478329705124</v>
      </c>
      <c r="H78" s="51"/>
      <c r="I78" s="51"/>
      <c r="J78" s="51"/>
      <c r="K78" s="51"/>
      <c r="L78" s="51"/>
      <c r="M78" s="51"/>
      <c r="N78" s="51"/>
      <c r="O78" s="40"/>
      <c r="P78" s="51"/>
      <c r="Q78" s="51"/>
      <c r="R78" s="67"/>
      <c r="S78" s="78"/>
      <c r="T78" s="226"/>
      <c r="U78" s="229" t="str">
        <f t="shared" si="8"/>
        <v>Hampshire</v>
      </c>
      <c r="V78" s="230" t="b">
        <f t="shared" si="10"/>
        <v>0</v>
      </c>
      <c r="X78" s="225"/>
      <c r="Y78" s="225"/>
      <c r="Z78" s="225"/>
      <c r="AA78" s="225"/>
      <c r="AB78" s="225"/>
      <c r="AC78" s="225"/>
      <c r="AD78" s="225"/>
    </row>
    <row r="79" spans="1:31" s="228" customFormat="1" ht="14.25" customHeight="1" x14ac:dyDescent="0.2">
      <c r="A79" s="182">
        <v>921</v>
      </c>
      <c r="B79" s="53" t="s">
        <v>1</v>
      </c>
      <c r="C79" s="52"/>
      <c r="D79" s="86">
        <v>79</v>
      </c>
      <c r="E79" s="86">
        <v>11</v>
      </c>
      <c r="F79" s="99">
        <v>6.2</v>
      </c>
      <c r="G79" s="169">
        <f t="shared" si="9"/>
        <v>7.8481012658227849</v>
      </c>
      <c r="H79" s="51"/>
      <c r="I79" s="51"/>
      <c r="J79" s="51"/>
      <c r="K79" s="51"/>
      <c r="L79" s="51"/>
      <c r="M79" s="51"/>
      <c r="N79" s="51"/>
      <c r="O79" s="40"/>
      <c r="P79" s="51"/>
      <c r="Q79" s="51"/>
      <c r="R79" s="67"/>
      <c r="S79" s="78"/>
      <c r="T79" s="226"/>
      <c r="U79" s="229" t="str">
        <f t="shared" si="8"/>
        <v>Isle of Wight</v>
      </c>
      <c r="V79" s="230" t="b">
        <f t="shared" si="10"/>
        <v>0</v>
      </c>
      <c r="X79" s="225"/>
      <c r="Y79" s="225"/>
      <c r="Z79" s="225"/>
      <c r="AA79" s="225"/>
      <c r="AB79" s="225"/>
      <c r="AC79" s="225"/>
      <c r="AD79" s="225"/>
    </row>
    <row r="80" spans="1:31" s="228" customFormat="1" ht="14.25" customHeight="1" x14ac:dyDescent="0.2">
      <c r="A80" s="182">
        <v>886</v>
      </c>
      <c r="B80" s="53" t="s">
        <v>9</v>
      </c>
      <c r="C80" s="52"/>
      <c r="D80" s="86">
        <v>771</v>
      </c>
      <c r="E80" s="86">
        <v>102.3</v>
      </c>
      <c r="F80" s="99">
        <v>69.599999999999994</v>
      </c>
      <c r="G80" s="169">
        <f t="shared" si="9"/>
        <v>9.027237354085603</v>
      </c>
      <c r="H80" s="51"/>
      <c r="I80" s="51"/>
      <c r="J80" s="51"/>
      <c r="K80" s="51"/>
      <c r="L80" s="51"/>
      <c r="M80" s="51"/>
      <c r="N80" s="51"/>
      <c r="O80" s="40"/>
      <c r="P80" s="51"/>
      <c r="Q80" s="51"/>
      <c r="R80" s="67"/>
      <c r="S80" s="78"/>
      <c r="T80" s="226"/>
      <c r="U80" s="229" t="str">
        <f t="shared" si="8"/>
        <v>Kent</v>
      </c>
      <c r="V80" s="230" t="b">
        <f t="shared" si="10"/>
        <v>0</v>
      </c>
      <c r="X80" s="225"/>
      <c r="Y80" s="225"/>
      <c r="Z80" s="225"/>
      <c r="AA80" s="225"/>
      <c r="AB80" s="225"/>
      <c r="AC80" s="225"/>
      <c r="AD80" s="225"/>
    </row>
    <row r="81" spans="1:30" s="228" customFormat="1" ht="14.25" customHeight="1" x14ac:dyDescent="0.2">
      <c r="A81" s="182">
        <v>887</v>
      </c>
      <c r="B81" s="53" t="s">
        <v>2</v>
      </c>
      <c r="C81" s="52"/>
      <c r="D81" s="86">
        <v>171.7</v>
      </c>
      <c r="E81" s="86">
        <v>36.299999999999997</v>
      </c>
      <c r="F81" s="99">
        <v>31.5</v>
      </c>
      <c r="G81" s="169">
        <f>F81/D81*100</f>
        <v>18.345952242283055</v>
      </c>
      <c r="H81" s="51"/>
      <c r="I81" s="51"/>
      <c r="J81" s="51"/>
      <c r="K81" s="51"/>
      <c r="L81" s="51"/>
      <c r="M81" s="51"/>
      <c r="N81" s="51"/>
      <c r="O81" s="40"/>
      <c r="P81" s="51"/>
      <c r="Q81" s="51"/>
      <c r="R81" s="67"/>
      <c r="S81" s="78"/>
      <c r="T81" s="226"/>
      <c r="U81" s="229" t="str">
        <f t="shared" si="8"/>
        <v>Medway</v>
      </c>
      <c r="V81" s="230" t="b">
        <f t="shared" si="10"/>
        <v>0</v>
      </c>
      <c r="X81" s="225"/>
      <c r="Y81" s="225"/>
      <c r="Z81" s="225"/>
      <c r="AA81" s="225"/>
      <c r="AB81" s="225"/>
      <c r="AC81" s="225"/>
      <c r="AD81" s="225"/>
    </row>
    <row r="82" spans="1:30" s="228" customFormat="1" ht="14.25" customHeight="1" x14ac:dyDescent="0.2">
      <c r="A82" s="182">
        <v>826</v>
      </c>
      <c r="B82" s="53" t="s">
        <v>10</v>
      </c>
      <c r="C82" s="52"/>
      <c r="D82" s="86">
        <v>150.69999999999999</v>
      </c>
      <c r="E82" s="86">
        <v>18.399999999999999</v>
      </c>
      <c r="F82" s="99">
        <v>24.8</v>
      </c>
      <c r="G82" s="169">
        <f t="shared" si="9"/>
        <v>16.456536164565364</v>
      </c>
      <c r="H82" s="51"/>
      <c r="I82" s="51"/>
      <c r="J82" s="51"/>
      <c r="K82" s="51"/>
      <c r="L82" s="51"/>
      <c r="M82" s="51"/>
      <c r="N82" s="51"/>
      <c r="O82" s="40"/>
      <c r="P82" s="51"/>
      <c r="Q82" s="51"/>
      <c r="R82" s="67"/>
      <c r="S82" s="78"/>
      <c r="T82" s="226"/>
      <c r="U82" s="229" t="str">
        <f t="shared" si="8"/>
        <v>Milton Keynes</v>
      </c>
      <c r="V82" s="230" t="b">
        <f t="shared" si="10"/>
        <v>0</v>
      </c>
      <c r="X82" s="225"/>
      <c r="Y82" s="225"/>
      <c r="Z82" s="225"/>
      <c r="AA82" s="225"/>
      <c r="AB82" s="225"/>
      <c r="AC82" s="225"/>
      <c r="AD82" s="225"/>
    </row>
    <row r="83" spans="1:30" s="228" customFormat="1" ht="14.25" customHeight="1" x14ac:dyDescent="0.2">
      <c r="A83" s="182">
        <v>931</v>
      </c>
      <c r="B83" s="53" t="s">
        <v>11</v>
      </c>
      <c r="C83" s="52"/>
      <c r="D83" s="86">
        <v>382.6</v>
      </c>
      <c r="E83" s="86">
        <v>63</v>
      </c>
      <c r="F83" s="99">
        <v>55.6</v>
      </c>
      <c r="G83" s="169">
        <f t="shared" si="9"/>
        <v>14.532148457919497</v>
      </c>
      <c r="H83" s="51"/>
      <c r="I83" s="51"/>
      <c r="J83" s="51"/>
      <c r="K83" s="51"/>
      <c r="L83" s="51"/>
      <c r="M83" s="51"/>
      <c r="N83" s="51"/>
      <c r="O83" s="40"/>
      <c r="P83" s="51"/>
      <c r="Q83" s="51"/>
      <c r="R83" s="67"/>
      <c r="S83" s="78"/>
      <c r="T83" s="226"/>
      <c r="U83" s="229" t="str">
        <f t="shared" si="8"/>
        <v>Oxfordshire</v>
      </c>
      <c r="V83" s="230" t="b">
        <f t="shared" si="10"/>
        <v>0</v>
      </c>
      <c r="X83" s="225"/>
      <c r="Y83" s="225"/>
      <c r="Z83" s="225"/>
      <c r="AA83" s="225"/>
      <c r="AB83" s="225"/>
      <c r="AC83" s="225"/>
      <c r="AD83" s="225"/>
    </row>
    <row r="84" spans="1:30" s="228" customFormat="1" ht="14.25" customHeight="1" x14ac:dyDescent="0.2">
      <c r="A84" s="182">
        <v>851</v>
      </c>
      <c r="B84" s="53" t="s">
        <v>12</v>
      </c>
      <c r="C84" s="52"/>
      <c r="D84" s="86">
        <v>195.1</v>
      </c>
      <c r="E84" s="86">
        <v>28.1</v>
      </c>
      <c r="F84" s="99">
        <v>26.1</v>
      </c>
      <c r="G84" s="169">
        <f>F84/D84*100</f>
        <v>13.377754997437213</v>
      </c>
      <c r="H84" s="51"/>
      <c r="I84" s="51"/>
      <c r="J84" s="51"/>
      <c r="K84" s="51"/>
      <c r="L84" s="51"/>
      <c r="M84" s="51"/>
      <c r="N84" s="51"/>
      <c r="O84" s="40"/>
      <c r="P84" s="51"/>
      <c r="Q84" s="51"/>
      <c r="R84" s="67"/>
      <c r="S84" s="78"/>
      <c r="T84" s="226"/>
      <c r="U84" s="229" t="str">
        <f t="shared" si="8"/>
        <v>Portsmouth</v>
      </c>
      <c r="V84" s="230" t="b">
        <f t="shared" si="10"/>
        <v>0</v>
      </c>
      <c r="X84" s="225"/>
      <c r="Y84" s="225"/>
      <c r="Z84" s="225"/>
      <c r="AA84" s="225"/>
      <c r="AB84" s="225"/>
      <c r="AC84" s="225"/>
      <c r="AD84" s="225"/>
    </row>
    <row r="85" spans="1:30" s="228" customFormat="1" ht="14.25" customHeight="1" x14ac:dyDescent="0.2">
      <c r="A85" s="182">
        <v>870</v>
      </c>
      <c r="B85" s="53" t="s">
        <v>3</v>
      </c>
      <c r="C85" s="52"/>
      <c r="D85" s="86">
        <v>107.8</v>
      </c>
      <c r="E85" s="86">
        <v>23.8</v>
      </c>
      <c r="F85" s="99">
        <v>24.6</v>
      </c>
      <c r="G85" s="169">
        <f t="shared" si="9"/>
        <v>22.820037105751393</v>
      </c>
      <c r="H85" s="51"/>
      <c r="I85" s="51"/>
      <c r="J85" s="51"/>
      <c r="K85" s="51"/>
      <c r="L85" s="51"/>
      <c r="M85" s="51"/>
      <c r="N85" s="51"/>
      <c r="O85" s="40"/>
      <c r="P85" s="51"/>
      <c r="Q85" s="51"/>
      <c r="R85" s="67"/>
      <c r="S85" s="78"/>
      <c r="T85" s="226"/>
      <c r="U85" s="229" t="str">
        <f t="shared" si="8"/>
        <v>Reading</v>
      </c>
      <c r="V85" s="230" t="b">
        <f t="shared" si="10"/>
        <v>0</v>
      </c>
      <c r="X85" s="225"/>
      <c r="Y85" s="225"/>
      <c r="Z85" s="225"/>
      <c r="AA85" s="225"/>
      <c r="AB85" s="225"/>
      <c r="AC85" s="225"/>
      <c r="AD85" s="225"/>
    </row>
    <row r="86" spans="1:30" s="228" customFormat="1" ht="14.25" customHeight="1" x14ac:dyDescent="0.2">
      <c r="A86" s="182">
        <v>871</v>
      </c>
      <c r="B86" s="53" t="s">
        <v>13</v>
      </c>
      <c r="C86" s="52"/>
      <c r="D86" s="86">
        <v>80.400000000000006</v>
      </c>
      <c r="E86" s="86">
        <v>29.6</v>
      </c>
      <c r="F86" s="99">
        <v>32</v>
      </c>
      <c r="G86" s="169">
        <f t="shared" si="9"/>
        <v>39.800995024875618</v>
      </c>
      <c r="H86" s="51"/>
      <c r="I86" s="51"/>
      <c r="J86" s="51"/>
      <c r="K86" s="51"/>
      <c r="L86" s="51"/>
      <c r="M86" s="51"/>
      <c r="N86" s="51"/>
      <c r="O86" s="40"/>
      <c r="P86" s="51"/>
      <c r="Q86" s="51"/>
      <c r="R86" s="67"/>
      <c r="S86" s="78"/>
      <c r="T86" s="226"/>
      <c r="U86" s="229" t="str">
        <f t="shared" si="8"/>
        <v>Slough</v>
      </c>
      <c r="V86" s="230" t="b">
        <f t="shared" si="10"/>
        <v>0</v>
      </c>
      <c r="X86" s="225"/>
      <c r="Y86" s="225"/>
      <c r="Z86" s="225"/>
      <c r="AA86" s="225"/>
      <c r="AB86" s="225"/>
      <c r="AC86" s="225"/>
      <c r="AD86" s="225"/>
    </row>
    <row r="87" spans="1:30" s="228" customFormat="1" ht="14.25" customHeight="1" x14ac:dyDescent="0.2">
      <c r="A87" s="182">
        <v>933</v>
      </c>
      <c r="B87" s="53" t="s">
        <v>27</v>
      </c>
      <c r="C87" s="52"/>
      <c r="D87" s="86">
        <v>252.1</v>
      </c>
      <c r="E87" s="86">
        <v>28.7</v>
      </c>
      <c r="F87" s="99">
        <v>18.5</v>
      </c>
      <c r="G87" s="169">
        <f t="shared" si="9"/>
        <v>7.3383577945259821</v>
      </c>
      <c r="H87" s="51"/>
      <c r="I87" s="51"/>
      <c r="J87" s="51"/>
      <c r="K87" s="51"/>
      <c r="L87" s="51"/>
      <c r="M87" s="51"/>
      <c r="N87" s="51"/>
      <c r="O87" s="40"/>
      <c r="P87" s="51"/>
      <c r="Q87" s="51"/>
      <c r="R87" s="67"/>
      <c r="S87" s="78"/>
      <c r="T87" s="226"/>
      <c r="U87" s="229" t="str">
        <f t="shared" si="8"/>
        <v>Somerset</v>
      </c>
      <c r="V87" s="230" t="b">
        <f t="shared" si="10"/>
        <v>0</v>
      </c>
      <c r="X87" s="225"/>
      <c r="Y87" s="225"/>
      <c r="Z87" s="225"/>
      <c r="AA87" s="225"/>
      <c r="AB87" s="225"/>
      <c r="AC87" s="225"/>
      <c r="AD87" s="225"/>
    </row>
    <row r="88" spans="1:30" s="228" customFormat="1" ht="14.25" customHeight="1" x14ac:dyDescent="0.2">
      <c r="A88" s="182">
        <v>852</v>
      </c>
      <c r="B88" s="53" t="s">
        <v>14</v>
      </c>
      <c r="C88" s="52"/>
      <c r="D88" s="86">
        <v>162.30000000000001</v>
      </c>
      <c r="E88" s="86">
        <v>29</v>
      </c>
      <c r="F88" s="99">
        <v>18.7</v>
      </c>
      <c r="G88" s="169">
        <f>F88/D88*100</f>
        <v>11.521873074553294</v>
      </c>
      <c r="H88" s="51"/>
      <c r="I88" s="51"/>
      <c r="J88" s="51"/>
      <c r="K88" s="51"/>
      <c r="L88" s="51"/>
      <c r="M88" s="51"/>
      <c r="N88" s="51"/>
      <c r="O88" s="40"/>
      <c r="P88" s="51"/>
      <c r="Q88" s="51"/>
      <c r="R88" s="67"/>
      <c r="S88" s="78"/>
      <c r="T88" s="226"/>
      <c r="U88" s="229" t="str">
        <f t="shared" si="8"/>
        <v>Southampton</v>
      </c>
      <c r="V88" s="230" t="b">
        <f t="shared" si="10"/>
        <v>0</v>
      </c>
      <c r="X88" s="225"/>
      <c r="Y88" s="225"/>
      <c r="Z88" s="225"/>
      <c r="AA88" s="225"/>
      <c r="AB88" s="225"/>
      <c r="AC88" s="225"/>
      <c r="AD88" s="225"/>
    </row>
    <row r="89" spans="1:30" s="228" customFormat="1" ht="14.25" customHeight="1" x14ac:dyDescent="0.2">
      <c r="A89" s="182">
        <v>936</v>
      </c>
      <c r="B89" s="53" t="s">
        <v>7</v>
      </c>
      <c r="C89" s="52"/>
      <c r="D89" s="86">
        <v>460.9</v>
      </c>
      <c r="E89" s="86">
        <v>66.400000000000006</v>
      </c>
      <c r="F89" s="99">
        <v>62.2</v>
      </c>
      <c r="G89" s="169">
        <f>F89/D89*100</f>
        <v>13.495335213712304</v>
      </c>
      <c r="H89" s="51"/>
      <c r="I89" s="51"/>
      <c r="J89" s="51"/>
      <c r="K89" s="51"/>
      <c r="L89" s="51"/>
      <c r="M89" s="51"/>
      <c r="N89" s="51"/>
      <c r="O89" s="40"/>
      <c r="P89" s="51"/>
      <c r="Q89" s="51"/>
      <c r="R89" s="67"/>
      <c r="S89" s="78"/>
      <c r="T89" s="226"/>
      <c r="U89" s="229" t="str">
        <f t="shared" si="8"/>
        <v>Surrey</v>
      </c>
      <c r="V89" s="230" t="b">
        <f t="shared" si="10"/>
        <v>0</v>
      </c>
      <c r="X89" s="225"/>
      <c r="Y89" s="225"/>
      <c r="Z89" s="225"/>
      <c r="AA89" s="225"/>
      <c r="AB89" s="225"/>
      <c r="AC89" s="225"/>
      <c r="AD89" s="225"/>
    </row>
    <row r="90" spans="1:30" s="228" customFormat="1" ht="14.25" customHeight="1" x14ac:dyDescent="0.2">
      <c r="A90" s="182">
        <v>866</v>
      </c>
      <c r="B90" s="53" t="s">
        <v>41</v>
      </c>
      <c r="C90" s="52"/>
      <c r="D90" s="86">
        <v>118.4</v>
      </c>
      <c r="E90" s="86">
        <v>32.299999999999997</v>
      </c>
      <c r="F90" s="99">
        <v>12.8</v>
      </c>
      <c r="G90" s="169">
        <f t="shared" ref="G90" si="11">F90/D90*100</f>
        <v>10.810810810810811</v>
      </c>
      <c r="H90" s="51"/>
      <c r="I90" s="51"/>
      <c r="J90" s="51"/>
      <c r="K90" s="51"/>
      <c r="L90" s="51"/>
      <c r="M90" s="51"/>
      <c r="N90" s="51"/>
      <c r="O90" s="40"/>
      <c r="P90" s="51"/>
      <c r="Q90" s="51"/>
      <c r="R90" s="67"/>
      <c r="S90" s="78"/>
      <c r="T90" s="226"/>
      <c r="U90" s="229" t="str">
        <f t="shared" si="8"/>
        <v>Swindon</v>
      </c>
      <c r="V90" s="230" t="b">
        <f t="shared" si="10"/>
        <v>0</v>
      </c>
      <c r="X90" s="225"/>
      <c r="Y90" s="225"/>
      <c r="Z90" s="225"/>
      <c r="AA90" s="225"/>
      <c r="AB90" s="225"/>
      <c r="AC90" s="225"/>
      <c r="AD90" s="225"/>
    </row>
    <row r="91" spans="1:30" s="228" customFormat="1" ht="14.25" customHeight="1" x14ac:dyDescent="0.2">
      <c r="A91" s="182">
        <v>869</v>
      </c>
      <c r="B91" s="53" t="s">
        <v>15</v>
      </c>
      <c r="C91" s="52"/>
      <c r="D91" s="86">
        <v>85</v>
      </c>
      <c r="E91" s="86">
        <v>19</v>
      </c>
      <c r="F91" s="155">
        <v>10.9</v>
      </c>
      <c r="G91" s="169">
        <f>F91/D91*100</f>
        <v>12.823529411764707</v>
      </c>
      <c r="H91" s="51"/>
      <c r="I91" s="51"/>
      <c r="J91" s="51"/>
      <c r="K91" s="51"/>
      <c r="L91" s="51"/>
      <c r="M91" s="51"/>
      <c r="N91" s="51"/>
      <c r="O91" s="40"/>
      <c r="P91" s="51"/>
      <c r="Q91" s="51"/>
      <c r="R91" s="67"/>
      <c r="S91" s="78"/>
      <c r="T91" s="226"/>
      <c r="U91" s="229" t="str">
        <f t="shared" si="8"/>
        <v>West Berkshire</v>
      </c>
      <c r="V91" s="230" t="b">
        <f t="shared" si="10"/>
        <v>0</v>
      </c>
      <c r="X91" s="225"/>
      <c r="Y91" s="225"/>
      <c r="Z91" s="225"/>
      <c r="AA91" s="225"/>
      <c r="AB91" s="225"/>
      <c r="AC91" s="225"/>
      <c r="AD91" s="225"/>
    </row>
    <row r="92" spans="1:30" s="228" customFormat="1" ht="14.25" customHeight="1" x14ac:dyDescent="0.2">
      <c r="A92" s="182">
        <v>938</v>
      </c>
      <c r="B92" s="53" t="s">
        <v>5</v>
      </c>
      <c r="C92" s="52"/>
      <c r="D92" s="86">
        <v>503.1</v>
      </c>
      <c r="E92" s="86">
        <v>54.5</v>
      </c>
      <c r="F92" s="155">
        <v>48.6</v>
      </c>
      <c r="G92" s="169">
        <f t="shared" ref="G92:G93" si="12">F92/D92*100</f>
        <v>9.6601073345259394</v>
      </c>
      <c r="H92" s="51"/>
      <c r="I92" s="51"/>
      <c r="J92" s="51"/>
      <c r="K92" s="51"/>
      <c r="L92" s="51"/>
      <c r="M92" s="51"/>
      <c r="N92" s="51"/>
      <c r="O92" s="40"/>
      <c r="P92" s="51"/>
      <c r="Q92" s="51"/>
      <c r="R92" s="67"/>
      <c r="S92" s="78"/>
      <c r="T92" s="226"/>
      <c r="U92" s="229" t="str">
        <f t="shared" si="8"/>
        <v>West Sussex</v>
      </c>
      <c r="V92" s="230" t="b">
        <f t="shared" si="10"/>
        <v>0</v>
      </c>
      <c r="X92" s="225"/>
      <c r="Y92" s="225"/>
      <c r="Z92" s="225"/>
      <c r="AA92" s="225"/>
      <c r="AB92" s="225"/>
      <c r="AC92" s="225"/>
      <c r="AD92" s="225"/>
    </row>
    <row r="93" spans="1:30" s="228" customFormat="1" ht="14.25" customHeight="1" x14ac:dyDescent="0.2">
      <c r="A93" s="182">
        <v>868</v>
      </c>
      <c r="B93" s="53" t="s">
        <v>21</v>
      </c>
      <c r="C93" s="52"/>
      <c r="D93" s="100">
        <v>52.4</v>
      </c>
      <c r="E93" s="100">
        <v>20</v>
      </c>
      <c r="F93" s="99">
        <v>11</v>
      </c>
      <c r="G93" s="169">
        <f t="shared" si="12"/>
        <v>20.992366412213741</v>
      </c>
      <c r="H93" s="51"/>
      <c r="I93" s="51"/>
      <c r="J93" s="51"/>
      <c r="K93" s="51"/>
      <c r="L93" s="51"/>
      <c r="M93" s="51"/>
      <c r="N93" s="51"/>
      <c r="O93" s="40"/>
      <c r="P93" s="51"/>
      <c r="Q93" s="51"/>
      <c r="R93" s="67"/>
      <c r="S93" s="78"/>
      <c r="T93" s="226"/>
      <c r="U93" s="229" t="str">
        <f t="shared" si="8"/>
        <v>Windsor &amp; Maidenhead</v>
      </c>
      <c r="V93" s="230" t="b">
        <f t="shared" si="10"/>
        <v>0</v>
      </c>
      <c r="X93" s="225"/>
      <c r="Y93" s="225"/>
      <c r="Z93" s="225"/>
      <c r="AA93" s="225"/>
      <c r="AB93" s="225"/>
      <c r="AC93" s="225"/>
      <c r="AD93" s="225"/>
    </row>
    <row r="94" spans="1:30" s="228" customFormat="1" ht="14.25" customHeight="1" x14ac:dyDescent="0.2">
      <c r="A94" s="182">
        <v>872</v>
      </c>
      <c r="B94" s="53" t="s">
        <v>16</v>
      </c>
      <c r="C94" s="52"/>
      <c r="D94" s="100">
        <v>77.400000000000006</v>
      </c>
      <c r="E94" s="100">
        <v>17.5</v>
      </c>
      <c r="F94" s="99">
        <v>6.8</v>
      </c>
      <c r="G94" s="99">
        <f>F94/D94*100</f>
        <v>8.7855297157622729</v>
      </c>
      <c r="H94" s="51"/>
      <c r="I94" s="51"/>
      <c r="J94" s="51"/>
      <c r="K94" s="51"/>
      <c r="L94" s="51"/>
      <c r="M94" s="51"/>
      <c r="N94" s="51"/>
      <c r="O94" s="40"/>
      <c r="P94" s="51"/>
      <c r="Q94" s="51"/>
      <c r="R94" s="67"/>
      <c r="S94" s="78"/>
      <c r="T94" s="226"/>
      <c r="U94" s="229" t="str">
        <f t="shared" si="8"/>
        <v>Wokingham</v>
      </c>
      <c r="V94" s="230" t="b">
        <f t="shared" si="10"/>
        <v>0</v>
      </c>
      <c r="X94" s="225"/>
      <c r="Y94" s="225"/>
      <c r="Z94" s="225"/>
      <c r="AA94" s="225"/>
      <c r="AB94" s="225"/>
      <c r="AC94" s="225"/>
      <c r="AD94" s="225"/>
    </row>
    <row r="95" spans="1:30" s="228" customFormat="1" ht="14.25" customHeight="1" x14ac:dyDescent="0.2">
      <c r="A95" s="182">
        <v>108</v>
      </c>
      <c r="B95" s="72" t="s">
        <v>23</v>
      </c>
      <c r="C95" s="52"/>
      <c r="D95" s="114">
        <v>4602.7</v>
      </c>
      <c r="E95" s="114">
        <v>729.9</v>
      </c>
      <c r="F95" s="74">
        <v>580.70000000000005</v>
      </c>
      <c r="G95" s="122">
        <f t="shared" ref="G95:G97" si="13">F95/D95*100</f>
        <v>12.616507702001002</v>
      </c>
      <c r="H95" s="51"/>
      <c r="I95" s="51"/>
      <c r="J95" s="51"/>
      <c r="K95" s="51"/>
      <c r="L95" s="51"/>
      <c r="M95" s="51"/>
      <c r="N95" s="51"/>
      <c r="O95" s="40"/>
      <c r="P95" s="51"/>
      <c r="Q95" s="51"/>
      <c r="R95" s="67"/>
      <c r="S95" s="78"/>
      <c r="T95" s="226"/>
      <c r="U95" s="229" t="str">
        <f t="shared" si="8"/>
        <v>South East</v>
      </c>
      <c r="V95" s="230" t="b">
        <f t="shared" si="10"/>
        <v>0</v>
      </c>
      <c r="X95" s="225"/>
      <c r="Y95" s="225"/>
      <c r="Z95" s="225"/>
      <c r="AA95" s="225"/>
      <c r="AB95" s="225"/>
      <c r="AC95" s="225"/>
      <c r="AD95" s="225"/>
    </row>
    <row r="96" spans="1:30" s="228" customFormat="1" ht="14.25" customHeight="1" x14ac:dyDescent="0.2">
      <c r="A96" s="182">
        <v>109</v>
      </c>
      <c r="B96" s="115" t="s">
        <v>43</v>
      </c>
      <c r="C96" s="52"/>
      <c r="D96" s="116">
        <v>2768.5</v>
      </c>
      <c r="E96" s="116">
        <v>425.6</v>
      </c>
      <c r="F96" s="120">
        <v>313.89999999999998</v>
      </c>
      <c r="G96" s="123">
        <f t="shared" si="13"/>
        <v>11.338269821202816</v>
      </c>
      <c r="H96" s="51"/>
      <c r="I96" s="51"/>
      <c r="J96" s="51"/>
      <c r="K96" s="51"/>
      <c r="L96" s="51"/>
      <c r="M96" s="51"/>
      <c r="N96" s="51"/>
      <c r="O96" s="40"/>
      <c r="P96" s="51"/>
      <c r="Q96" s="51"/>
      <c r="R96" s="67"/>
      <c r="S96" s="78"/>
      <c r="T96" s="226"/>
      <c r="U96" s="251" t="str">
        <f t="shared" si="8"/>
        <v>South West</v>
      </c>
      <c r="V96" s="230" t="b">
        <f t="shared" si="10"/>
        <v>0</v>
      </c>
      <c r="X96" s="225"/>
      <c r="Y96" s="225"/>
      <c r="Z96" s="225"/>
      <c r="AA96" s="225"/>
      <c r="AB96" s="225"/>
      <c r="AC96" s="225"/>
      <c r="AD96" s="225"/>
    </row>
    <row r="97" spans="1:30" s="189" customFormat="1" ht="14.25" customHeight="1" x14ac:dyDescent="0.2">
      <c r="A97" s="182">
        <v>100</v>
      </c>
      <c r="B97" s="95" t="s">
        <v>38</v>
      </c>
      <c r="C97" s="49"/>
      <c r="D97" s="96">
        <v>31854.3</v>
      </c>
      <c r="E97" s="96">
        <v>5202.3999999999996</v>
      </c>
      <c r="F97" s="97">
        <v>4294.2</v>
      </c>
      <c r="G97" s="124">
        <f t="shared" si="13"/>
        <v>13.480754560608771</v>
      </c>
      <c r="H97" s="49"/>
      <c r="I97" s="49"/>
      <c r="J97" s="49"/>
      <c r="K97" s="49"/>
      <c r="L97" s="49"/>
      <c r="M97" s="49"/>
      <c r="N97" s="49"/>
      <c r="O97" s="40"/>
      <c r="P97" s="51"/>
      <c r="Q97" s="51"/>
      <c r="R97" s="62"/>
      <c r="S97" s="76"/>
      <c r="T97" s="216"/>
      <c r="X97" s="225"/>
      <c r="Y97" s="225"/>
      <c r="Z97" s="225"/>
      <c r="AA97" s="225"/>
      <c r="AB97" s="225"/>
      <c r="AC97" s="225"/>
      <c r="AD97" s="225"/>
    </row>
    <row r="98" spans="1:30" s="189" customFormat="1" ht="1.5" customHeight="1" x14ac:dyDescent="0.2">
      <c r="A98" s="63"/>
      <c r="B98" s="9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62"/>
      <c r="S98" s="76"/>
      <c r="T98" s="216"/>
      <c r="X98" s="225"/>
      <c r="Y98" s="225"/>
      <c r="Z98" s="225"/>
      <c r="AA98" s="225"/>
      <c r="AB98" s="225"/>
      <c r="AC98" s="225"/>
      <c r="AD98" s="225"/>
    </row>
    <row r="99" spans="1:30" s="189" customFormat="1" ht="15" customHeight="1" x14ac:dyDescent="0.2">
      <c r="A99" s="63"/>
      <c r="B99" s="43"/>
      <c r="C99" s="43"/>
      <c r="D99" s="42"/>
      <c r="E99" s="42"/>
      <c r="F99" s="42"/>
      <c r="G99" s="42"/>
      <c r="H99" s="42"/>
      <c r="I99" s="44"/>
      <c r="J99" s="44"/>
      <c r="K99" s="44"/>
      <c r="L99" s="44"/>
      <c r="M99" s="44"/>
      <c r="N99" s="44"/>
      <c r="O99" s="44"/>
      <c r="P99" s="44"/>
      <c r="Q99" s="45"/>
      <c r="R99" s="62"/>
      <c r="S99" s="76"/>
      <c r="T99" s="216"/>
      <c r="X99" s="225"/>
      <c r="Y99" s="225"/>
      <c r="Z99" s="225"/>
      <c r="AA99" s="225"/>
      <c r="AB99" s="225"/>
      <c r="AC99" s="225"/>
      <c r="AD99" s="225"/>
    </row>
    <row r="100" spans="1:30" s="189" customFormat="1" ht="15" customHeight="1" x14ac:dyDescent="0.2">
      <c r="A100" s="289"/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1"/>
      <c r="S100" s="76"/>
      <c r="T100" s="216"/>
      <c r="X100" s="225"/>
      <c r="Y100" s="225"/>
      <c r="Z100" s="225"/>
      <c r="AA100" s="225"/>
      <c r="AB100" s="225"/>
      <c r="AC100" s="225"/>
      <c r="AD100" s="225"/>
    </row>
    <row r="101" spans="1:30" s="189" customFormat="1" ht="11.25" customHeight="1" x14ac:dyDescent="0.2">
      <c r="A101" s="292"/>
      <c r="B101" s="293"/>
      <c r="C101" s="293"/>
      <c r="D101" s="295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4"/>
      <c r="S101" s="76"/>
      <c r="T101" s="216"/>
      <c r="V101" s="233"/>
      <c r="X101" s="225"/>
      <c r="Y101" s="225"/>
      <c r="Z101" s="225"/>
      <c r="AA101" s="225"/>
      <c r="AB101" s="225"/>
      <c r="AC101" s="225"/>
      <c r="AD101" s="225"/>
    </row>
    <row r="102" spans="1:30" s="189" customFormat="1" ht="13.5" customHeight="1" x14ac:dyDescent="0.2">
      <c r="A102" s="58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  <c r="S102" s="76"/>
      <c r="T102" s="234"/>
      <c r="U102" s="235"/>
      <c r="V102" s="235"/>
      <c r="W102" s="235"/>
      <c r="X102" s="225"/>
      <c r="Y102" s="225"/>
      <c r="Z102" s="225"/>
      <c r="AA102" s="225"/>
      <c r="AB102" s="225"/>
      <c r="AC102" s="225"/>
      <c r="AD102" s="225"/>
    </row>
    <row r="103" spans="1:30" s="189" customFormat="1" ht="15" customHeight="1" x14ac:dyDescent="0.25">
      <c r="A103" s="61"/>
      <c r="B103" s="93" t="s">
        <v>105</v>
      </c>
      <c r="C103" s="51"/>
      <c r="D103" s="51"/>
      <c r="E103" s="51"/>
      <c r="F103" s="51"/>
      <c r="G103" s="51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62"/>
      <c r="S103" s="76"/>
      <c r="T103" s="216"/>
      <c r="U103" s="235"/>
      <c r="V103" s="235"/>
      <c r="W103" s="235"/>
      <c r="X103" s="225"/>
      <c r="Y103" s="225"/>
    </row>
    <row r="104" spans="1:30" s="189" customFormat="1" ht="18" customHeight="1" x14ac:dyDescent="0.2">
      <c r="A104" s="63"/>
      <c r="B104" s="110"/>
      <c r="C104" s="51"/>
      <c r="D104" s="51"/>
      <c r="E104" s="51"/>
      <c r="F104" s="51"/>
      <c r="G104" s="51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62"/>
      <c r="S104" s="76"/>
      <c r="T104" s="216"/>
      <c r="U104" s="235"/>
      <c r="V104" s="235"/>
      <c r="W104" s="235"/>
      <c r="X104" s="225"/>
      <c r="Y104" s="225"/>
    </row>
    <row r="105" spans="1:30" s="189" customFormat="1" ht="37.5" customHeight="1" x14ac:dyDescent="0.2">
      <c r="A105" s="63"/>
      <c r="B105" s="52"/>
      <c r="C105" s="52"/>
      <c r="D105" s="111" t="s">
        <v>63</v>
      </c>
      <c r="E105" s="107" t="s">
        <v>94</v>
      </c>
      <c r="F105" s="91" t="s">
        <v>102</v>
      </c>
      <c r="G105" s="121" t="s">
        <v>28</v>
      </c>
      <c r="H105" s="109" t="s">
        <v>99</v>
      </c>
      <c r="I105" s="38"/>
      <c r="J105" s="38"/>
      <c r="K105" s="38"/>
      <c r="L105" s="38"/>
      <c r="M105" s="38"/>
      <c r="N105" s="38"/>
      <c r="O105" s="38"/>
      <c r="P105" s="38"/>
      <c r="Q105" s="38"/>
      <c r="R105" s="62"/>
      <c r="S105" s="76"/>
      <c r="T105" s="216"/>
      <c r="U105" s="235"/>
      <c r="V105" s="235"/>
      <c r="W105" s="235"/>
      <c r="X105" s="225"/>
      <c r="Y105" s="225"/>
    </row>
    <row r="106" spans="1:30" s="224" customFormat="1" ht="16.5" customHeight="1" x14ac:dyDescent="0.2">
      <c r="A106" s="182">
        <v>867</v>
      </c>
      <c r="B106" s="53" t="s">
        <v>0</v>
      </c>
      <c r="C106" s="52"/>
      <c r="D106" s="86">
        <v>19.525801952580192</v>
      </c>
      <c r="E106" s="86">
        <v>26.440677966101696</v>
      </c>
      <c r="F106" s="169">
        <v>14.082278481012658</v>
      </c>
      <c r="G106" s="171"/>
      <c r="H106" s="172">
        <f>(F106-D106)/D106</f>
        <v>-0.2787861663652802</v>
      </c>
      <c r="I106" s="38"/>
      <c r="J106" s="38"/>
      <c r="K106" s="38"/>
      <c r="L106" s="38"/>
      <c r="M106" s="38"/>
      <c r="N106" s="38"/>
      <c r="O106" s="38"/>
      <c r="P106" s="38"/>
      <c r="Q106" s="38"/>
      <c r="R106" s="65"/>
      <c r="S106" s="77"/>
      <c r="T106" s="221"/>
      <c r="U106" s="252" t="str">
        <f>B106</f>
        <v>Bracknell Forest</v>
      </c>
      <c r="V106" s="237" t="b">
        <f t="shared" ref="V106:V127" si="14">IF(U106=$V$2,H106)</f>
        <v>0</v>
      </c>
      <c r="W106" s="235"/>
      <c r="X106" s="225"/>
      <c r="Y106" s="225"/>
      <c r="Z106" s="189"/>
      <c r="AA106" s="189"/>
      <c r="AB106" s="189"/>
      <c r="AC106" s="189"/>
      <c r="AD106" s="189"/>
    </row>
    <row r="107" spans="1:30" ht="16.5" customHeight="1" x14ac:dyDescent="0.2">
      <c r="A107" s="182">
        <v>846</v>
      </c>
      <c r="B107" s="53" t="s">
        <v>22</v>
      </c>
      <c r="C107" s="52"/>
      <c r="D107" s="86">
        <v>15.523632993512509</v>
      </c>
      <c r="E107" s="86">
        <v>10.857908847184987</v>
      </c>
      <c r="F107" s="99">
        <v>9.1151622943530448</v>
      </c>
      <c r="G107" s="171"/>
      <c r="H107" s="101">
        <f t="shared" ref="H107:H129" si="15">(F107-D107)/D107</f>
        <v>-0.412820291605556</v>
      </c>
      <c r="I107" s="38"/>
      <c r="J107" s="41"/>
      <c r="K107" s="41"/>
      <c r="L107" s="41"/>
      <c r="M107" s="38"/>
      <c r="N107" s="38"/>
      <c r="O107" s="38"/>
      <c r="P107" s="38"/>
      <c r="Q107" s="38"/>
      <c r="R107" s="62"/>
      <c r="S107" s="76"/>
      <c r="T107" s="216"/>
      <c r="U107" s="252" t="str">
        <f t="shared" ref="U107:U127" si="16">B107</f>
        <v>Brighton &amp; Hove</v>
      </c>
      <c r="V107" s="237" t="b">
        <f t="shared" si="14"/>
        <v>0</v>
      </c>
      <c r="W107" s="235"/>
      <c r="X107" s="225"/>
      <c r="Y107" s="225"/>
    </row>
    <row r="108" spans="1:30" ht="16.5" customHeight="1" x14ac:dyDescent="0.2">
      <c r="A108" s="182">
        <v>825</v>
      </c>
      <c r="B108" s="53" t="s">
        <v>8</v>
      </c>
      <c r="C108" s="52"/>
      <c r="D108" s="86">
        <v>22.36480293308891</v>
      </c>
      <c r="E108" s="86">
        <v>35.109081684424154</v>
      </c>
      <c r="F108" s="99">
        <v>15.373423860329776</v>
      </c>
      <c r="G108" s="171"/>
      <c r="H108" s="101">
        <f t="shared" si="15"/>
        <v>-0.31260633476968092</v>
      </c>
      <c r="I108" s="38"/>
      <c r="J108" s="41"/>
      <c r="K108" s="41"/>
      <c r="L108" s="41"/>
      <c r="M108" s="38"/>
      <c r="N108" s="38"/>
      <c r="O108" s="38"/>
      <c r="P108" s="38"/>
      <c r="Q108" s="38"/>
      <c r="R108" s="62"/>
      <c r="S108" s="76"/>
      <c r="T108" s="216"/>
      <c r="U108" s="252" t="str">
        <f t="shared" si="16"/>
        <v>Buckinghamshire</v>
      </c>
      <c r="V108" s="237" t="b">
        <f t="shared" si="14"/>
        <v>0</v>
      </c>
      <c r="W108" s="235"/>
      <c r="X108" s="225"/>
      <c r="Y108" s="225"/>
      <c r="Z108" s="238"/>
    </row>
    <row r="109" spans="1:30" ht="16.5" customHeight="1" x14ac:dyDescent="0.2">
      <c r="A109" s="182">
        <v>845</v>
      </c>
      <c r="B109" s="53" t="s">
        <v>4</v>
      </c>
      <c r="C109" s="52"/>
      <c r="D109" s="86">
        <v>9.5086151882578189</v>
      </c>
      <c r="E109" s="100">
        <v>9.7288676236044669</v>
      </c>
      <c r="F109" s="99">
        <v>6.2712388013592841</v>
      </c>
      <c r="G109" s="171"/>
      <c r="H109" s="101">
        <f t="shared" si="15"/>
        <v>-0.34046770458187942</v>
      </c>
      <c r="I109" s="38"/>
      <c r="J109" s="41"/>
      <c r="K109" s="41"/>
      <c r="L109" s="41"/>
      <c r="M109" s="38"/>
      <c r="N109" s="38"/>
      <c r="O109" s="38"/>
      <c r="P109" s="38"/>
      <c r="Q109" s="38"/>
      <c r="R109" s="62"/>
      <c r="S109" s="76"/>
      <c r="T109" s="216"/>
      <c r="U109" s="252" t="str">
        <f t="shared" si="16"/>
        <v>East Sussex</v>
      </c>
      <c r="V109" s="237" t="b">
        <f t="shared" si="14"/>
        <v>0</v>
      </c>
      <c r="W109" s="235"/>
      <c r="X109" s="225"/>
      <c r="Y109" s="225"/>
      <c r="Z109" s="48"/>
    </row>
    <row r="110" spans="1:30" ht="16.5" customHeight="1" x14ac:dyDescent="0.2">
      <c r="A110" s="182">
        <v>850</v>
      </c>
      <c r="B110" s="53" t="s">
        <v>6</v>
      </c>
      <c r="C110" s="52"/>
      <c r="D110" s="86">
        <v>12.535119948130538</v>
      </c>
      <c r="E110" s="86">
        <v>10.753810816454374</v>
      </c>
      <c r="F110" s="99">
        <v>14.011478329705124</v>
      </c>
      <c r="G110" s="171"/>
      <c r="H110" s="101">
        <f t="shared" si="15"/>
        <v>0.11777776261285537</v>
      </c>
      <c r="I110" s="38"/>
      <c r="J110" s="41"/>
      <c r="K110" s="41"/>
      <c r="L110" s="41"/>
      <c r="M110" s="38"/>
      <c r="N110" s="38"/>
      <c r="O110" s="38"/>
      <c r="P110" s="38"/>
      <c r="Q110" s="38"/>
      <c r="R110" s="62"/>
      <c r="S110" s="76"/>
      <c r="T110" s="216"/>
      <c r="U110" s="252" t="str">
        <f t="shared" si="16"/>
        <v>Hampshire</v>
      </c>
      <c r="V110" s="237" t="b">
        <f t="shared" si="14"/>
        <v>0</v>
      </c>
      <c r="W110" s="235"/>
      <c r="X110" s="225"/>
      <c r="Y110" s="225"/>
    </row>
    <row r="111" spans="1:30" ht="16.5" customHeight="1" x14ac:dyDescent="0.2">
      <c r="A111" s="182">
        <v>921</v>
      </c>
      <c r="B111" s="53" t="s">
        <v>1</v>
      </c>
      <c r="C111" s="52"/>
      <c r="D111" s="86">
        <v>19.803370786516851</v>
      </c>
      <c r="E111" s="86">
        <v>9.6598639455782322</v>
      </c>
      <c r="F111" s="99">
        <v>7.8481012658227849</v>
      </c>
      <c r="G111" s="171"/>
      <c r="H111" s="101">
        <f t="shared" si="15"/>
        <v>-0.60369871622228211</v>
      </c>
      <c r="I111" s="38"/>
      <c r="J111" s="41"/>
      <c r="K111" s="41"/>
      <c r="L111" s="41"/>
      <c r="M111" s="38"/>
      <c r="N111" s="38"/>
      <c r="O111" s="38"/>
      <c r="P111" s="38"/>
      <c r="Q111" s="38"/>
      <c r="R111" s="62"/>
      <c r="S111" s="76"/>
      <c r="T111" s="216"/>
      <c r="U111" s="252" t="str">
        <f t="shared" si="16"/>
        <v>Isle of Wight</v>
      </c>
      <c r="V111" s="237" t="b">
        <f t="shared" si="14"/>
        <v>0</v>
      </c>
      <c r="W111" s="235"/>
      <c r="X111" s="225"/>
      <c r="Y111" s="225"/>
    </row>
    <row r="112" spans="1:30" ht="16.5" customHeight="1" x14ac:dyDescent="0.2">
      <c r="A112" s="182">
        <v>886</v>
      </c>
      <c r="B112" s="53" t="s">
        <v>9</v>
      </c>
      <c r="C112" s="52"/>
      <c r="D112" s="86">
        <v>11.994301994301996</v>
      </c>
      <c r="E112" s="86">
        <v>9.6456958103192783</v>
      </c>
      <c r="F112" s="99">
        <v>9.027237354085603</v>
      </c>
      <c r="G112" s="171"/>
      <c r="H112" s="101">
        <f t="shared" si="15"/>
        <v>-0.24737284767599849</v>
      </c>
      <c r="I112" s="38"/>
      <c r="J112" s="41"/>
      <c r="K112" s="41"/>
      <c r="L112" s="41"/>
      <c r="M112" s="38"/>
      <c r="N112" s="38"/>
      <c r="O112" s="38"/>
      <c r="P112" s="38"/>
      <c r="Q112" s="38"/>
      <c r="R112" s="62"/>
      <c r="S112" s="76"/>
      <c r="T112" s="216"/>
      <c r="U112" s="252" t="str">
        <f t="shared" si="16"/>
        <v>Kent</v>
      </c>
      <c r="V112" s="237" t="b">
        <f t="shared" si="14"/>
        <v>0</v>
      </c>
      <c r="W112" s="235"/>
      <c r="X112" s="225"/>
      <c r="Y112" s="225"/>
    </row>
    <row r="113" spans="1:25" s="189" customFormat="1" ht="16.5" customHeight="1" x14ac:dyDescent="0.2">
      <c r="A113" s="182">
        <v>887</v>
      </c>
      <c r="B113" s="53" t="s">
        <v>2</v>
      </c>
      <c r="C113" s="52"/>
      <c r="D113" s="86">
        <v>19.72265023112481</v>
      </c>
      <c r="E113" s="86">
        <v>22.516964836520668</v>
      </c>
      <c r="F113" s="99">
        <v>18.345952242283055</v>
      </c>
      <c r="G113" s="171"/>
      <c r="H113" s="101">
        <f t="shared" si="15"/>
        <v>-6.9802890215492117E-2</v>
      </c>
      <c r="I113" s="38"/>
      <c r="J113" s="41"/>
      <c r="K113" s="41"/>
      <c r="L113" s="41"/>
      <c r="M113" s="38"/>
      <c r="N113" s="38"/>
      <c r="O113" s="38"/>
      <c r="P113" s="38"/>
      <c r="Q113" s="38"/>
      <c r="R113" s="62"/>
      <c r="S113" s="76"/>
      <c r="T113" s="216"/>
      <c r="U113" s="252" t="str">
        <f t="shared" si="16"/>
        <v>Medway</v>
      </c>
      <c r="V113" s="237" t="b">
        <f t="shared" si="14"/>
        <v>0</v>
      </c>
      <c r="W113" s="235"/>
      <c r="X113" s="225"/>
      <c r="Y113" s="225"/>
    </row>
    <row r="114" spans="1:25" s="189" customFormat="1" ht="16.5" customHeight="1" x14ac:dyDescent="0.2">
      <c r="A114" s="182">
        <v>826</v>
      </c>
      <c r="B114" s="53" t="s">
        <v>10</v>
      </c>
      <c r="C114" s="52"/>
      <c r="D114" s="86">
        <v>17.945109078114005</v>
      </c>
      <c r="E114" s="86">
        <v>8.2654978083907338</v>
      </c>
      <c r="F114" s="99">
        <v>16.456536164565364</v>
      </c>
      <c r="G114" s="171"/>
      <c r="H114" s="101">
        <f t="shared" si="15"/>
        <v>-8.2951455300102686E-2</v>
      </c>
      <c r="I114" s="38"/>
      <c r="J114" s="41"/>
      <c r="K114" s="41"/>
      <c r="L114" s="41"/>
      <c r="M114" s="38"/>
      <c r="N114" s="38"/>
      <c r="O114" s="38"/>
      <c r="P114" s="38"/>
      <c r="Q114" s="38"/>
      <c r="R114" s="62"/>
      <c r="S114" s="76"/>
      <c r="T114" s="216"/>
      <c r="U114" s="252" t="str">
        <f t="shared" si="16"/>
        <v>Milton Keynes</v>
      </c>
      <c r="V114" s="237" t="b">
        <f t="shared" si="14"/>
        <v>0</v>
      </c>
      <c r="W114" s="235"/>
      <c r="X114" s="225"/>
      <c r="Y114" s="225"/>
    </row>
    <row r="115" spans="1:25" s="189" customFormat="1" ht="16.5" customHeight="1" x14ac:dyDescent="0.2">
      <c r="A115" s="182">
        <v>931</v>
      </c>
      <c r="B115" s="53" t="s">
        <v>11</v>
      </c>
      <c r="C115" s="52"/>
      <c r="D115" s="86">
        <v>10.704457897633462</v>
      </c>
      <c r="E115" s="86">
        <v>12.606382978723405</v>
      </c>
      <c r="F115" s="99">
        <v>14.532148457919497</v>
      </c>
      <c r="G115" s="171"/>
      <c r="H115" s="101">
        <f t="shared" si="15"/>
        <v>0.35757911300975448</v>
      </c>
      <c r="I115" s="38"/>
      <c r="J115" s="41"/>
      <c r="K115" s="41"/>
      <c r="L115" s="41"/>
      <c r="M115" s="38"/>
      <c r="N115" s="38"/>
      <c r="O115" s="38"/>
      <c r="P115" s="38"/>
      <c r="Q115" s="38"/>
      <c r="R115" s="62"/>
      <c r="S115" s="76"/>
      <c r="T115" s="216"/>
      <c r="U115" s="252" t="str">
        <f t="shared" si="16"/>
        <v>Oxfordshire</v>
      </c>
      <c r="V115" s="237" t="b">
        <f t="shared" si="14"/>
        <v>0</v>
      </c>
      <c r="W115" s="235"/>
      <c r="X115" s="225"/>
      <c r="Y115" s="225"/>
    </row>
    <row r="116" spans="1:25" s="189" customFormat="1" ht="16.5" customHeight="1" x14ac:dyDescent="0.2">
      <c r="A116" s="182">
        <v>851</v>
      </c>
      <c r="B116" s="53" t="s">
        <v>12</v>
      </c>
      <c r="C116" s="52"/>
      <c r="D116" s="86">
        <v>7.441860465116279</v>
      </c>
      <c r="E116" s="86">
        <v>12.016940179989412</v>
      </c>
      <c r="F116" s="99">
        <v>13.377754997437213</v>
      </c>
      <c r="G116" s="171"/>
      <c r="H116" s="101">
        <f t="shared" si="15"/>
        <v>0.79763582778062558</v>
      </c>
      <c r="I116" s="38"/>
      <c r="J116" s="41"/>
      <c r="K116" s="41"/>
      <c r="L116" s="41"/>
      <c r="M116" s="38"/>
      <c r="N116" s="38"/>
      <c r="O116" s="38"/>
      <c r="P116" s="38"/>
      <c r="Q116" s="38"/>
      <c r="R116" s="62"/>
      <c r="S116" s="76"/>
      <c r="T116" s="216"/>
      <c r="U116" s="252" t="str">
        <f t="shared" si="16"/>
        <v>Portsmouth</v>
      </c>
      <c r="V116" s="237" t="b">
        <f t="shared" si="14"/>
        <v>0</v>
      </c>
      <c r="W116" s="235"/>
      <c r="X116" s="225"/>
      <c r="Y116" s="225"/>
    </row>
    <row r="117" spans="1:25" s="189" customFormat="1" ht="16.5" customHeight="1" x14ac:dyDescent="0.2">
      <c r="A117" s="182">
        <v>870</v>
      </c>
      <c r="B117" s="53" t="s">
        <v>3</v>
      </c>
      <c r="C117" s="52"/>
      <c r="D117" s="86">
        <v>22.004132231404959</v>
      </c>
      <c r="E117" s="86">
        <v>10.708263069139965</v>
      </c>
      <c r="F117" s="99">
        <v>22.820037105751393</v>
      </c>
      <c r="G117" s="171"/>
      <c r="H117" s="101">
        <f t="shared" si="15"/>
        <v>3.7079620580626638E-2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62"/>
      <c r="S117" s="76"/>
      <c r="T117" s="216"/>
      <c r="U117" s="252" t="str">
        <f t="shared" si="16"/>
        <v>Reading</v>
      </c>
      <c r="V117" s="237" t="b">
        <f t="shared" si="14"/>
        <v>0</v>
      </c>
      <c r="W117" s="235"/>
      <c r="X117" s="225"/>
      <c r="Y117" s="225"/>
    </row>
    <row r="118" spans="1:25" s="189" customFormat="1" ht="16.5" customHeight="1" x14ac:dyDescent="0.2">
      <c r="A118" s="182">
        <v>871</v>
      </c>
      <c r="B118" s="53" t="s">
        <v>13</v>
      </c>
      <c r="C118" s="52"/>
      <c r="D118" s="86">
        <v>20.191285866099896</v>
      </c>
      <c r="E118" s="86">
        <v>32.066508313539195</v>
      </c>
      <c r="F118" s="99">
        <v>39.800995024875618</v>
      </c>
      <c r="G118" s="171"/>
      <c r="H118" s="101">
        <f t="shared" si="15"/>
        <v>0.9711966483372606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62"/>
      <c r="S118" s="76"/>
      <c r="T118" s="216"/>
      <c r="U118" s="252" t="str">
        <f t="shared" si="16"/>
        <v>Slough</v>
      </c>
      <c r="V118" s="237" t="b">
        <f t="shared" si="14"/>
        <v>0</v>
      </c>
      <c r="W118" s="235"/>
      <c r="X118" s="225"/>
      <c r="Y118" s="225"/>
    </row>
    <row r="119" spans="1:25" s="189" customFormat="1" ht="16.5" customHeight="1" x14ac:dyDescent="0.2">
      <c r="A119" s="182">
        <v>933</v>
      </c>
      <c r="B119" s="53" t="s">
        <v>27</v>
      </c>
      <c r="C119" s="52"/>
      <c r="D119" s="86">
        <v>27.48713550600343</v>
      </c>
      <c r="E119" s="86">
        <v>18.791946308724832</v>
      </c>
      <c r="F119" s="99">
        <v>7.3383577945259821</v>
      </c>
      <c r="G119" s="171"/>
      <c r="H119" s="101">
        <f t="shared" si="15"/>
        <v>-0.73302573515078639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62"/>
      <c r="S119" s="76"/>
      <c r="T119" s="216"/>
      <c r="U119" s="252" t="str">
        <f t="shared" si="16"/>
        <v>Somerset</v>
      </c>
      <c r="V119" s="237" t="b">
        <f t="shared" si="14"/>
        <v>0</v>
      </c>
      <c r="W119" s="235"/>
      <c r="X119" s="225"/>
      <c r="Y119" s="225"/>
    </row>
    <row r="120" spans="1:25" s="189" customFormat="1" ht="16.5" customHeight="1" x14ac:dyDescent="0.2">
      <c r="A120" s="182">
        <v>852</v>
      </c>
      <c r="B120" s="53" t="s">
        <v>14</v>
      </c>
      <c r="C120" s="52"/>
      <c r="D120" s="86">
        <v>8.8544548976203661</v>
      </c>
      <c r="E120" s="86">
        <v>14.864144912093765</v>
      </c>
      <c r="F120" s="99">
        <v>11.521873074553294</v>
      </c>
      <c r="G120" s="173"/>
      <c r="H120" s="101">
        <f t="shared" si="15"/>
        <v>0.30125154035736257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62"/>
      <c r="S120" s="76"/>
      <c r="T120" s="216"/>
      <c r="U120" s="252" t="str">
        <f t="shared" si="16"/>
        <v>Southampton</v>
      </c>
      <c r="V120" s="237" t="b">
        <f t="shared" si="14"/>
        <v>0</v>
      </c>
      <c r="W120" s="235"/>
      <c r="X120" s="225"/>
      <c r="Y120" s="225"/>
    </row>
    <row r="121" spans="1:25" s="189" customFormat="1" ht="16.5" customHeight="1" x14ac:dyDescent="0.2">
      <c r="A121" s="182">
        <v>936</v>
      </c>
      <c r="B121" s="53" t="s">
        <v>7</v>
      </c>
      <c r="C121" s="52"/>
      <c r="D121" s="86">
        <v>19.180118946474085</v>
      </c>
      <c r="E121" s="86">
        <v>29.406413463725272</v>
      </c>
      <c r="F121" s="99">
        <v>13.495335213712304</v>
      </c>
      <c r="G121" s="173"/>
      <c r="H121" s="101">
        <f t="shared" si="15"/>
        <v>-0.29638938885761318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62"/>
      <c r="S121" s="76"/>
      <c r="T121" s="216"/>
      <c r="U121" s="252" t="str">
        <f t="shared" si="16"/>
        <v>Surrey</v>
      </c>
      <c r="V121" s="237" t="b">
        <f t="shared" si="14"/>
        <v>0</v>
      </c>
      <c r="W121" s="235"/>
      <c r="X121" s="225"/>
      <c r="Y121" s="225"/>
    </row>
    <row r="122" spans="1:25" s="189" customFormat="1" ht="16.5" customHeight="1" x14ac:dyDescent="0.2">
      <c r="A122" s="182">
        <v>866</v>
      </c>
      <c r="B122" s="53" t="s">
        <v>41</v>
      </c>
      <c r="C122" s="52"/>
      <c r="D122" s="86">
        <v>33.067274800456097</v>
      </c>
      <c r="E122" s="86">
        <v>24.840764331210188</v>
      </c>
      <c r="F122" s="99">
        <v>10.810810810810811</v>
      </c>
      <c r="G122" s="173"/>
      <c r="H122" s="101">
        <f t="shared" si="15"/>
        <v>-0.67306616961789378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62"/>
      <c r="S122" s="76"/>
      <c r="T122" s="216"/>
      <c r="U122" s="252" t="str">
        <f t="shared" si="16"/>
        <v>Swindon</v>
      </c>
      <c r="V122" s="237" t="b">
        <f t="shared" si="14"/>
        <v>0</v>
      </c>
      <c r="W122" s="235"/>
      <c r="X122" s="225"/>
      <c r="Y122" s="225"/>
    </row>
    <row r="123" spans="1:25" s="189" customFormat="1" ht="16.5" customHeight="1" x14ac:dyDescent="0.2">
      <c r="A123" s="182">
        <v>869</v>
      </c>
      <c r="B123" s="53" t="s">
        <v>15</v>
      </c>
      <c r="C123" s="52"/>
      <c r="D123" s="86">
        <v>21.782178217821784</v>
      </c>
      <c r="E123" s="100">
        <v>18.407310704960835</v>
      </c>
      <c r="F123" s="99">
        <v>12.823529411764707</v>
      </c>
      <c r="G123" s="173"/>
      <c r="H123" s="101">
        <f t="shared" si="15"/>
        <v>-0.41128342245989308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62"/>
      <c r="S123" s="76"/>
      <c r="T123" s="216"/>
      <c r="U123" s="252" t="str">
        <f t="shared" si="16"/>
        <v>West Berkshire</v>
      </c>
      <c r="V123" s="237" t="b">
        <f t="shared" si="14"/>
        <v>0</v>
      </c>
      <c r="W123" s="235"/>
      <c r="X123" s="225"/>
      <c r="Y123" s="225"/>
    </row>
    <row r="124" spans="1:25" s="189" customFormat="1" ht="16.5" customHeight="1" x14ac:dyDescent="0.2">
      <c r="A124" s="182">
        <v>938</v>
      </c>
      <c r="B124" s="53" t="s">
        <v>5</v>
      </c>
      <c r="C124" s="52"/>
      <c r="D124" s="86">
        <v>16.335948315643748</v>
      </c>
      <c r="E124" s="100">
        <v>10.111223458038422</v>
      </c>
      <c r="F124" s="99">
        <v>9.6601073345259394</v>
      </c>
      <c r="G124" s="173"/>
      <c r="H124" s="101">
        <f t="shared" si="15"/>
        <v>-0.40865953124526244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62"/>
      <c r="S124" s="76"/>
      <c r="T124" s="216"/>
      <c r="U124" s="252" t="str">
        <f t="shared" si="16"/>
        <v>West Sussex</v>
      </c>
      <c r="V124" s="237" t="b">
        <f t="shared" si="14"/>
        <v>0</v>
      </c>
      <c r="W124" s="235"/>
      <c r="X124" s="225"/>
      <c r="Y124" s="225"/>
    </row>
    <row r="125" spans="1:25" s="189" customFormat="1" ht="16.5" customHeight="1" x14ac:dyDescent="0.2">
      <c r="A125" s="182">
        <v>868</v>
      </c>
      <c r="B125" s="53" t="s">
        <v>21</v>
      </c>
      <c r="C125" s="52"/>
      <c r="D125" s="100">
        <v>34.825870646766163</v>
      </c>
      <c r="E125" s="86">
        <v>37.246049661399553</v>
      </c>
      <c r="F125" s="99">
        <v>20.992366412213741</v>
      </c>
      <c r="G125" s="173"/>
      <c r="H125" s="101">
        <f t="shared" si="15"/>
        <v>-0.39721919302071962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62"/>
      <c r="S125" s="76"/>
      <c r="T125" s="216"/>
      <c r="U125" s="252" t="str">
        <f t="shared" si="16"/>
        <v>Windsor &amp; Maidenhead</v>
      </c>
      <c r="V125" s="237" t="b">
        <f t="shared" si="14"/>
        <v>0</v>
      </c>
      <c r="W125" s="235"/>
      <c r="X125" s="225"/>
      <c r="Y125" s="225"/>
    </row>
    <row r="126" spans="1:25" s="189" customFormat="1" ht="16.5" customHeight="1" x14ac:dyDescent="0.2">
      <c r="A126" s="182">
        <v>872</v>
      </c>
      <c r="B126" s="53" t="s">
        <v>16</v>
      </c>
      <c r="C126" s="52"/>
      <c r="D126" s="100">
        <v>31.65735567970205</v>
      </c>
      <c r="E126" s="86">
        <v>7.4404761904761907</v>
      </c>
      <c r="F126" s="99">
        <v>8.7855297157622729</v>
      </c>
      <c r="G126" s="173"/>
      <c r="H126" s="101">
        <f t="shared" si="15"/>
        <v>-0.72248062015503878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62"/>
      <c r="S126" s="76"/>
      <c r="T126" s="216"/>
      <c r="U126" s="252" t="str">
        <f t="shared" si="16"/>
        <v>Wokingham</v>
      </c>
      <c r="V126" s="237" t="b">
        <f t="shared" si="14"/>
        <v>0</v>
      </c>
    </row>
    <row r="127" spans="1:25" s="189" customFormat="1" ht="16.5" customHeight="1" x14ac:dyDescent="0.2">
      <c r="A127" s="182">
        <v>108</v>
      </c>
      <c r="B127" s="72" t="s">
        <v>23</v>
      </c>
      <c r="C127" s="52"/>
      <c r="D127" s="125">
        <v>15.10225849835366</v>
      </c>
      <c r="E127" s="125">
        <v>14.976825028968713</v>
      </c>
      <c r="F127" s="122">
        <v>12.616507702001002</v>
      </c>
      <c r="G127" s="173"/>
      <c r="H127" s="102">
        <f t="shared" si="15"/>
        <v>-0.1645946397105861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62"/>
      <c r="S127" s="76"/>
      <c r="T127" s="216"/>
      <c r="U127" s="252" t="str">
        <f t="shared" si="16"/>
        <v>South East</v>
      </c>
      <c r="V127" s="237" t="b">
        <f t="shared" si="14"/>
        <v>0</v>
      </c>
    </row>
    <row r="128" spans="1:25" s="189" customFormat="1" ht="16.5" customHeight="1" x14ac:dyDescent="0.2">
      <c r="A128" s="182">
        <v>109</v>
      </c>
      <c r="B128" s="115" t="s">
        <v>43</v>
      </c>
      <c r="C128" s="52"/>
      <c r="D128" s="126">
        <v>18.076611503298228</v>
      </c>
      <c r="E128" s="126">
        <v>14.254320619785457</v>
      </c>
      <c r="F128" s="123">
        <v>11.338269821202816</v>
      </c>
      <c r="G128" s="173"/>
      <c r="H128" s="119">
        <f t="shared" si="15"/>
        <v>-0.3727657520805791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62"/>
      <c r="S128" s="76"/>
      <c r="T128" s="216"/>
      <c r="U128" s="253"/>
      <c r="V128" s="254"/>
    </row>
    <row r="129" spans="1:28" s="189" customFormat="1" ht="16.5" customHeight="1" x14ac:dyDescent="0.2">
      <c r="A129" s="182">
        <v>100</v>
      </c>
      <c r="B129" s="95" t="s">
        <v>38</v>
      </c>
      <c r="C129" s="49"/>
      <c r="D129" s="127">
        <v>15.240867591527648</v>
      </c>
      <c r="E129" s="127">
        <v>15.145132991103546</v>
      </c>
      <c r="F129" s="124">
        <v>13.480754560608771</v>
      </c>
      <c r="G129" s="173"/>
      <c r="H129" s="103">
        <f t="shared" si="15"/>
        <v>-0.11548640655452701</v>
      </c>
      <c r="I129" s="38"/>
      <c r="J129" s="38"/>
      <c r="K129" s="38"/>
      <c r="L129" s="38"/>
      <c r="M129" s="38"/>
      <c r="N129" s="38"/>
      <c r="O129" s="38"/>
      <c r="P129" s="38"/>
      <c r="Q129" s="38"/>
      <c r="R129" s="62"/>
      <c r="S129" s="76"/>
      <c r="T129" s="216"/>
    </row>
    <row r="130" spans="1:28" s="189" customFormat="1" ht="1.5" customHeight="1" x14ac:dyDescent="0.2">
      <c r="A130" s="89"/>
      <c r="B130" s="50"/>
      <c r="C130" s="50"/>
      <c r="D130" s="48"/>
      <c r="E130" s="48"/>
      <c r="F130" s="48"/>
      <c r="G130" s="48"/>
      <c r="H130" s="48"/>
      <c r="I130" s="38"/>
      <c r="J130" s="38"/>
      <c r="K130" s="38"/>
      <c r="L130" s="38"/>
      <c r="M130" s="38"/>
      <c r="N130" s="38"/>
      <c r="O130" s="38"/>
      <c r="P130" s="38"/>
      <c r="Q130" s="38"/>
      <c r="R130" s="62"/>
      <c r="S130" s="76"/>
      <c r="T130" s="216"/>
      <c r="AA130" s="253"/>
    </row>
    <row r="131" spans="1:28" s="189" customFormat="1" ht="15" customHeight="1" x14ac:dyDescent="0.2">
      <c r="A131" s="63"/>
      <c r="B131" s="43"/>
      <c r="C131" s="43"/>
      <c r="D131" s="42"/>
      <c r="E131" s="42"/>
      <c r="F131" s="42"/>
      <c r="G131" s="42"/>
      <c r="H131" s="42"/>
      <c r="I131" s="44"/>
      <c r="J131" s="44"/>
      <c r="K131" s="44"/>
      <c r="L131" s="44"/>
      <c r="M131" s="44"/>
      <c r="N131" s="44"/>
      <c r="O131" s="44"/>
      <c r="P131" s="44"/>
      <c r="Q131" s="45"/>
      <c r="R131" s="62"/>
      <c r="S131" s="76"/>
      <c r="T131" s="216"/>
    </row>
    <row r="132" spans="1:28" s="189" customFormat="1" ht="15" customHeight="1" x14ac:dyDescent="0.2">
      <c r="A132" s="289"/>
      <c r="B132" s="290"/>
      <c r="C132" s="290"/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1"/>
      <c r="S132" s="76"/>
      <c r="T132" s="216"/>
    </row>
    <row r="133" spans="1:28" s="189" customFormat="1" ht="11.25" customHeight="1" x14ac:dyDescent="0.2">
      <c r="A133" s="292"/>
      <c r="B133" s="293"/>
      <c r="C133" s="293"/>
      <c r="D133" s="295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4"/>
      <c r="S133" s="76"/>
      <c r="T133" s="216"/>
    </row>
    <row r="134" spans="1:28" s="189" customFormat="1" ht="11.25" customHeight="1" x14ac:dyDescent="0.2">
      <c r="A134" s="80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76"/>
      <c r="T134" s="216"/>
      <c r="AB134" s="242"/>
    </row>
    <row r="135" spans="1:28" s="189" customFormat="1" ht="11.25" customHeight="1" x14ac:dyDescent="0.2">
      <c r="A135" s="81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76"/>
      <c r="T135" s="216"/>
      <c r="AB135" s="242"/>
    </row>
    <row r="136" spans="1:28" s="189" customFormat="1" ht="11.25" customHeight="1" x14ac:dyDescent="0.2">
      <c r="A136" s="81"/>
      <c r="B136" s="296" t="s">
        <v>25</v>
      </c>
      <c r="C136" s="151"/>
      <c r="D136" s="134"/>
      <c r="E136" s="134"/>
      <c r="F136" s="134"/>
      <c r="G136" s="48"/>
      <c r="H136" s="48"/>
      <c r="I136" s="48"/>
      <c r="J136" s="48"/>
      <c r="K136" s="38"/>
      <c r="L136" s="38"/>
      <c r="M136" s="38"/>
      <c r="N136" s="38"/>
      <c r="O136" s="38"/>
      <c r="P136" s="38"/>
      <c r="Q136" s="38"/>
      <c r="R136" s="38"/>
      <c r="S136" s="76"/>
      <c r="T136" s="216"/>
      <c r="AB136" s="242"/>
    </row>
    <row r="137" spans="1:28" s="189" customFormat="1" ht="11.25" customHeight="1" x14ac:dyDescent="0.2">
      <c r="A137" s="81"/>
      <c r="B137" s="297"/>
      <c r="C137" s="152"/>
      <c r="D137" s="48"/>
      <c r="E137" s="48"/>
      <c r="F137" s="48"/>
      <c r="G137" s="48"/>
      <c r="H137" s="48"/>
      <c r="I137" s="48"/>
      <c r="J137" s="48"/>
      <c r="K137" s="38"/>
      <c r="L137" s="38"/>
      <c r="M137" s="38"/>
      <c r="N137" s="38"/>
      <c r="O137" s="38"/>
      <c r="P137" s="38"/>
      <c r="Q137" s="38"/>
      <c r="R137" s="38"/>
      <c r="S137" s="76"/>
      <c r="T137" s="216"/>
      <c r="AB137" s="242"/>
    </row>
    <row r="138" spans="1:28" s="189" customFormat="1" ht="11.25" customHeight="1" x14ac:dyDescent="0.2">
      <c r="A138" s="81"/>
      <c r="B138" s="298" t="s">
        <v>33</v>
      </c>
      <c r="C138" s="298"/>
      <c r="D138" s="298"/>
      <c r="E138" s="298"/>
      <c r="F138" s="149"/>
      <c r="G138" s="149"/>
      <c r="H138" s="48"/>
      <c r="I138" s="48"/>
      <c r="J138" s="48"/>
      <c r="K138" s="38"/>
      <c r="L138" s="38"/>
      <c r="M138" s="38"/>
      <c r="N138" s="38"/>
      <c r="O138" s="38"/>
      <c r="P138" s="38"/>
      <c r="Q138" s="38"/>
      <c r="R138" s="38"/>
      <c r="S138" s="76"/>
      <c r="T138" s="216"/>
      <c r="AB138" s="242"/>
    </row>
    <row r="139" spans="1:28" s="189" customFormat="1" ht="11.25" customHeight="1" x14ac:dyDescent="0.2">
      <c r="A139" s="81"/>
      <c r="B139" s="298"/>
      <c r="C139" s="298"/>
      <c r="D139" s="298"/>
      <c r="E139" s="298"/>
      <c r="F139" s="149"/>
      <c r="G139" s="149"/>
      <c r="H139" s="48"/>
      <c r="I139" s="48"/>
      <c r="J139" s="48"/>
      <c r="K139" s="38"/>
      <c r="L139" s="38"/>
      <c r="M139" s="38"/>
      <c r="N139" s="38"/>
      <c r="O139" s="38"/>
      <c r="P139" s="38"/>
      <c r="Q139" s="38"/>
      <c r="R139" s="38"/>
      <c r="S139" s="76"/>
      <c r="T139" s="216"/>
      <c r="AB139" s="242"/>
    </row>
    <row r="140" spans="1:28" ht="11.25" customHeight="1" x14ac:dyDescent="0.2">
      <c r="A140" s="81"/>
      <c r="B140" s="298" t="s">
        <v>34</v>
      </c>
      <c r="C140" s="298"/>
      <c r="D140" s="298"/>
      <c r="E140" s="298"/>
      <c r="F140" s="149"/>
      <c r="G140" s="149"/>
      <c r="H140" s="48"/>
      <c r="I140" s="48"/>
      <c r="J140" s="48"/>
      <c r="K140" s="38"/>
      <c r="L140" s="38"/>
      <c r="M140" s="38"/>
      <c r="N140" s="38"/>
      <c r="O140" s="38"/>
      <c r="P140" s="38"/>
      <c r="Q140" s="38"/>
      <c r="R140" s="38"/>
      <c r="S140" s="76"/>
      <c r="T140" s="216"/>
      <c r="AB140" s="242"/>
    </row>
    <row r="141" spans="1:28" ht="11.25" customHeight="1" x14ac:dyDescent="0.2">
      <c r="A141" s="81"/>
      <c r="B141" s="298"/>
      <c r="C141" s="298"/>
      <c r="D141" s="298"/>
      <c r="E141" s="298"/>
      <c r="F141" s="149"/>
      <c r="G141" s="149"/>
      <c r="H141" s="48"/>
      <c r="I141" s="48"/>
      <c r="J141" s="48"/>
      <c r="K141" s="38"/>
      <c r="L141" s="38"/>
      <c r="M141" s="38"/>
      <c r="N141" s="38"/>
      <c r="O141" s="38"/>
      <c r="P141" s="38"/>
      <c r="Q141" s="38"/>
      <c r="R141" s="38"/>
      <c r="S141" s="76"/>
      <c r="T141" s="216"/>
      <c r="AB141" s="242"/>
    </row>
    <row r="142" spans="1:28" ht="11.25" customHeight="1" x14ac:dyDescent="0.2">
      <c r="A142" s="81"/>
      <c r="B142" s="298" t="s">
        <v>35</v>
      </c>
      <c r="C142" s="298"/>
      <c r="D142" s="298"/>
      <c r="E142" s="298"/>
      <c r="F142" s="149"/>
      <c r="G142" s="149"/>
      <c r="H142" s="48"/>
      <c r="I142" s="48"/>
      <c r="J142" s="48"/>
      <c r="K142" s="38"/>
      <c r="L142" s="38"/>
      <c r="M142" s="38"/>
      <c r="N142" s="38"/>
      <c r="O142" s="38"/>
      <c r="P142" s="38"/>
      <c r="Q142" s="38"/>
      <c r="R142" s="38"/>
      <c r="S142" s="76"/>
      <c r="T142" s="216"/>
      <c r="AB142" s="242"/>
    </row>
    <row r="143" spans="1:28" ht="11.25" customHeight="1" x14ac:dyDescent="0.2">
      <c r="A143" s="81"/>
      <c r="B143" s="298"/>
      <c r="C143" s="298"/>
      <c r="D143" s="298"/>
      <c r="E143" s="298"/>
      <c r="F143" s="149"/>
      <c r="G143" s="149"/>
      <c r="H143" s="48"/>
      <c r="I143" s="48"/>
      <c r="J143" s="48"/>
      <c r="K143" s="38"/>
      <c r="L143" s="38"/>
      <c r="M143" s="38"/>
      <c r="N143" s="38"/>
      <c r="O143" s="38"/>
      <c r="P143" s="38"/>
      <c r="Q143" s="38"/>
      <c r="R143" s="38"/>
      <c r="S143" s="76"/>
      <c r="T143" s="216"/>
      <c r="AB143" s="242"/>
    </row>
    <row r="144" spans="1:28" ht="11.25" customHeight="1" x14ac:dyDescent="0.2">
      <c r="A144" s="81"/>
      <c r="B144" s="298" t="s">
        <v>55</v>
      </c>
      <c r="C144" s="298"/>
      <c r="D144" s="298"/>
      <c r="E144" s="298"/>
      <c r="F144" s="149"/>
      <c r="G144" s="149"/>
      <c r="H144" s="48"/>
      <c r="I144" s="48"/>
      <c r="J144" s="48"/>
      <c r="K144" s="38"/>
      <c r="L144" s="38"/>
      <c r="M144" s="38"/>
      <c r="N144" s="38"/>
      <c r="O144" s="38"/>
      <c r="P144" s="38"/>
      <c r="Q144" s="38"/>
      <c r="R144" s="38"/>
      <c r="S144" s="76"/>
      <c r="T144" s="216"/>
      <c r="AB144" s="242"/>
    </row>
    <row r="145" spans="1:33" ht="11.25" customHeight="1" x14ac:dyDescent="0.2">
      <c r="A145" s="81"/>
      <c r="B145" s="298"/>
      <c r="C145" s="298"/>
      <c r="D145" s="298"/>
      <c r="E145" s="298"/>
      <c r="F145" s="149"/>
      <c r="G145" s="149"/>
      <c r="H145" s="48"/>
      <c r="I145" s="48"/>
      <c r="J145" s="48"/>
      <c r="K145" s="38"/>
      <c r="L145" s="38"/>
      <c r="M145" s="38"/>
      <c r="N145" s="38"/>
      <c r="O145" s="38"/>
      <c r="P145" s="38"/>
      <c r="Q145" s="38"/>
      <c r="R145" s="38"/>
      <c r="S145" s="76"/>
      <c r="T145" s="216"/>
      <c r="AB145" s="242"/>
    </row>
    <row r="146" spans="1:33" ht="11.25" hidden="1" customHeight="1" x14ac:dyDescent="0.2">
      <c r="A146" s="81"/>
      <c r="B146" s="298" t="s">
        <v>56</v>
      </c>
      <c r="C146" s="298"/>
      <c r="D146" s="298"/>
      <c r="E146" s="298"/>
      <c r="F146" s="149"/>
      <c r="G146" s="149"/>
      <c r="H146" s="48"/>
      <c r="I146" s="48"/>
      <c r="J146" s="48"/>
      <c r="K146" s="38"/>
      <c r="L146" s="38"/>
      <c r="M146" s="38"/>
      <c r="N146" s="38"/>
      <c r="O146" s="38"/>
      <c r="P146" s="38"/>
      <c r="Q146" s="38"/>
      <c r="R146" s="38"/>
      <c r="S146" s="76"/>
      <c r="T146" s="216"/>
      <c r="AB146" s="242"/>
    </row>
    <row r="147" spans="1:33" ht="11.25" hidden="1" customHeight="1" x14ac:dyDescent="0.2">
      <c r="A147" s="81"/>
      <c r="B147" s="298"/>
      <c r="C147" s="298"/>
      <c r="D147" s="298"/>
      <c r="E147" s="298"/>
      <c r="F147" s="149"/>
      <c r="G147" s="149"/>
      <c r="H147" s="48"/>
      <c r="I147" s="48"/>
      <c r="J147" s="48"/>
      <c r="K147" s="38"/>
      <c r="L147" s="38"/>
      <c r="M147" s="38"/>
      <c r="N147" s="38"/>
      <c r="O147" s="38"/>
      <c r="P147" s="38"/>
      <c r="Q147" s="38"/>
      <c r="R147" s="38"/>
      <c r="S147" s="76"/>
      <c r="T147" s="216"/>
      <c r="AB147" s="242"/>
    </row>
    <row r="148" spans="1:33" ht="11.25" hidden="1" customHeight="1" x14ac:dyDescent="0.2">
      <c r="A148" s="81"/>
      <c r="B148" s="298" t="s">
        <v>58</v>
      </c>
      <c r="C148" s="298"/>
      <c r="D148" s="298"/>
      <c r="E148" s="298"/>
      <c r="F148" s="149"/>
      <c r="G148" s="149"/>
      <c r="H148" s="48"/>
      <c r="I148" s="48"/>
      <c r="J148" s="48"/>
      <c r="K148" s="38"/>
      <c r="L148" s="38"/>
      <c r="M148" s="38"/>
      <c r="N148" s="38"/>
      <c r="O148" s="38"/>
      <c r="P148" s="38"/>
      <c r="Q148" s="38"/>
      <c r="R148" s="38"/>
      <c r="S148" s="76"/>
      <c r="T148" s="216"/>
      <c r="AB148" s="242"/>
    </row>
    <row r="149" spans="1:33" ht="11.25" hidden="1" customHeight="1" x14ac:dyDescent="0.2">
      <c r="A149" s="81"/>
      <c r="B149" s="298"/>
      <c r="C149" s="298"/>
      <c r="D149" s="298"/>
      <c r="E149" s="298"/>
      <c r="F149" s="149"/>
      <c r="G149" s="149"/>
      <c r="H149" s="48"/>
      <c r="I149" s="48"/>
      <c r="J149" s="48"/>
      <c r="K149" s="38"/>
      <c r="L149" s="38"/>
      <c r="M149" s="38"/>
      <c r="N149" s="38"/>
      <c r="O149" s="38"/>
      <c r="P149" s="38"/>
      <c r="Q149" s="38"/>
      <c r="R149" s="38"/>
      <c r="S149" s="76"/>
      <c r="T149" s="216"/>
      <c r="AB149" s="242"/>
    </row>
    <row r="150" spans="1:33" ht="18.75" customHeight="1" x14ac:dyDescent="0.2">
      <c r="A150" s="82"/>
      <c r="B150" s="150"/>
      <c r="C150" s="150"/>
      <c r="D150" s="150"/>
      <c r="E150" s="150"/>
      <c r="F150" s="150"/>
      <c r="G150" s="150"/>
      <c r="H150" s="150"/>
      <c r="I150" s="150"/>
      <c r="J150" s="150"/>
      <c r="K150" s="83"/>
      <c r="L150" s="83"/>
      <c r="M150" s="83"/>
      <c r="N150" s="83"/>
      <c r="O150" s="83"/>
      <c r="P150" s="83"/>
      <c r="Q150" s="83"/>
      <c r="R150" s="83"/>
      <c r="S150" s="79"/>
      <c r="T150" s="216"/>
      <c r="U150" s="243"/>
      <c r="V150" s="243"/>
      <c r="W150" s="243"/>
      <c r="X150" s="243"/>
    </row>
    <row r="151" spans="1:33" s="188" customFormat="1" ht="11.25" customHeight="1" x14ac:dyDescent="0.2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244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33"/>
      <c r="AF151" s="133"/>
      <c r="AG151" s="133"/>
    </row>
  </sheetData>
  <sheetProtection sheet="1" objects="1" scenarios="1"/>
  <mergeCells count="15">
    <mergeCell ref="B146:E147"/>
    <mergeCell ref="B148:E149"/>
    <mergeCell ref="B138:E139"/>
    <mergeCell ref="B140:E141"/>
    <mergeCell ref="B142:E143"/>
    <mergeCell ref="B144:E145"/>
    <mergeCell ref="A65:R65"/>
    <mergeCell ref="A34:R34"/>
    <mergeCell ref="A35:R35"/>
    <mergeCell ref="A66:R66"/>
    <mergeCell ref="B136:B137"/>
    <mergeCell ref="A100:R100"/>
    <mergeCell ref="A101:R101"/>
    <mergeCell ref="A132:R132"/>
    <mergeCell ref="A133:R133"/>
  </mergeCells>
  <conditionalFormatting sqref="B8:B31 B40:B63 D40:H63 B74:B97 B106:B129 D106:G129 D74:G97 D8:G31">
    <cfRule type="expression" dxfId="7" priority="5">
      <formula>$B8=$V$2</formula>
    </cfRule>
    <cfRule type="containsErrors" dxfId="6" priority="6">
      <formula>ISERROR(B8)</formula>
    </cfRule>
  </conditionalFormatting>
  <conditionalFormatting sqref="H106:H129">
    <cfRule type="expression" dxfId="9" priority="1">
      <formula>$B106=$V$2</formula>
    </cfRule>
    <cfRule type="containsErrors" dxfId="8" priority="2">
      <formula>ISERROR(H106)</formula>
    </cfRule>
  </conditionalFormatting>
  <hyperlinks>
    <hyperlink ref="B138:E139" location="Vacancies!A1" display="Social Worker Vacancies" xr:uid="{00000000-0004-0000-0400-000000000000}"/>
    <hyperlink ref="B140:E141" location="Turnover!A1" display="Social Worker Turnover" xr:uid="{00000000-0004-0000-0400-000001000000}"/>
    <hyperlink ref="B142:E143" location="Agency!A1" display="Agency Social Workers" xr:uid="{00000000-0004-0000-0400-000002000000}"/>
    <hyperlink ref="B144:E145" location="Absence!A1" display="Absence" xr:uid="{00000000-0004-0000-0400-000003000000}"/>
    <hyperlink ref="B146:E147" location="Age!A1" display="Age" xr:uid="{00000000-0004-0000-0400-000004000000}"/>
    <hyperlink ref="B148:E149" location="TimeInService!A1" display="Time in Service" xr:uid="{00000000-0004-0000-04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400-000001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Turnover!D106:F106</xm:f>
              <xm:sqref>G106</xm:sqref>
            </x14:sparkline>
            <x14:sparkline>
              <xm:f>Turnover!D107:F107</xm:f>
              <xm:sqref>G107</xm:sqref>
            </x14:sparkline>
            <x14:sparkline>
              <xm:f>Turnover!D108:F108</xm:f>
              <xm:sqref>G108</xm:sqref>
            </x14:sparkline>
            <x14:sparkline>
              <xm:f>Turnover!D109:F109</xm:f>
              <xm:sqref>G109</xm:sqref>
            </x14:sparkline>
            <x14:sparkline>
              <xm:f>Turnover!D110:F110</xm:f>
              <xm:sqref>G110</xm:sqref>
            </x14:sparkline>
            <x14:sparkline>
              <xm:f>Turnover!D111:F111</xm:f>
              <xm:sqref>G111</xm:sqref>
            </x14:sparkline>
            <x14:sparkline>
              <xm:f>Turnover!D112:F112</xm:f>
              <xm:sqref>G112</xm:sqref>
            </x14:sparkline>
            <x14:sparkline>
              <xm:f>Turnover!D113:F113</xm:f>
              <xm:sqref>G113</xm:sqref>
            </x14:sparkline>
            <x14:sparkline>
              <xm:f>Turnover!D114:F114</xm:f>
              <xm:sqref>G114</xm:sqref>
            </x14:sparkline>
            <x14:sparkline>
              <xm:f>Turnover!D115:F115</xm:f>
              <xm:sqref>G115</xm:sqref>
            </x14:sparkline>
            <x14:sparkline>
              <xm:f>Turnover!D116:F116</xm:f>
              <xm:sqref>G116</xm:sqref>
            </x14:sparkline>
            <x14:sparkline>
              <xm:f>Turnover!D117:F117</xm:f>
              <xm:sqref>G117</xm:sqref>
            </x14:sparkline>
            <x14:sparkline>
              <xm:f>Turnover!D118:F118</xm:f>
              <xm:sqref>G118</xm:sqref>
            </x14:sparkline>
            <x14:sparkline>
              <xm:f>Turnover!D119:F119</xm:f>
              <xm:sqref>G119</xm:sqref>
            </x14:sparkline>
            <x14:sparkline>
              <xm:f>Turnover!D120:F120</xm:f>
              <xm:sqref>G120</xm:sqref>
            </x14:sparkline>
            <x14:sparkline>
              <xm:f>Turnover!D121:F121</xm:f>
              <xm:sqref>G121</xm:sqref>
            </x14:sparkline>
            <x14:sparkline>
              <xm:f>Turnover!D122:F122</xm:f>
              <xm:sqref>G122</xm:sqref>
            </x14:sparkline>
            <x14:sparkline>
              <xm:f>Turnover!D123:F123</xm:f>
              <xm:sqref>G123</xm:sqref>
            </x14:sparkline>
            <x14:sparkline>
              <xm:f>Turnover!D124:F124</xm:f>
              <xm:sqref>G124</xm:sqref>
            </x14:sparkline>
            <x14:sparkline>
              <xm:f>Turnover!D125:F125</xm:f>
              <xm:sqref>G125</xm:sqref>
            </x14:sparkline>
            <x14:sparkline>
              <xm:f>Turnover!D126:F126</xm:f>
              <xm:sqref>G126</xm:sqref>
            </x14:sparkline>
            <x14:sparkline>
              <xm:f>Turnover!D127:F127</xm:f>
              <xm:sqref>G127</xm:sqref>
            </x14:sparkline>
            <x14:sparkline>
              <xm:f>Turnover!D128:F128</xm:f>
              <xm:sqref>G128</xm:sqref>
            </x14:sparkline>
            <x14:sparkline>
              <xm:f>Turnover!D129:F129</xm:f>
              <xm:sqref>G129</xm:sqref>
            </x14:sparkline>
          </x14:sparklines>
        </x14:sparklineGroup>
        <x14:sparklineGroup displayEmptyCellsAs="gap" xr2:uid="{00000000-0003-0000-0400-000002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Turnover!D40:F40</xm:f>
              <xm:sqref>G40</xm:sqref>
            </x14:sparkline>
            <x14:sparkline>
              <xm:f>Turnover!D41:F41</xm:f>
              <xm:sqref>G41</xm:sqref>
            </x14:sparkline>
            <x14:sparkline>
              <xm:f>Turnover!D42:F42</xm:f>
              <xm:sqref>G42</xm:sqref>
            </x14:sparkline>
            <x14:sparkline>
              <xm:f>Turnover!D43:F43</xm:f>
              <xm:sqref>G43</xm:sqref>
            </x14:sparkline>
            <x14:sparkline>
              <xm:f>Turnover!D44:F44</xm:f>
              <xm:sqref>G44</xm:sqref>
            </x14:sparkline>
            <x14:sparkline>
              <xm:f>Turnover!D45:F45</xm:f>
              <xm:sqref>G45</xm:sqref>
            </x14:sparkline>
            <x14:sparkline>
              <xm:f>Turnover!D46:F46</xm:f>
              <xm:sqref>G46</xm:sqref>
            </x14:sparkline>
            <x14:sparkline>
              <xm:f>Turnover!D47:F47</xm:f>
              <xm:sqref>G47</xm:sqref>
            </x14:sparkline>
            <x14:sparkline>
              <xm:f>Turnover!D48:F48</xm:f>
              <xm:sqref>G48</xm:sqref>
            </x14:sparkline>
            <x14:sparkline>
              <xm:f>Turnover!D49:F49</xm:f>
              <xm:sqref>G49</xm:sqref>
            </x14:sparkline>
            <x14:sparkline>
              <xm:f>Turnover!D50:F50</xm:f>
              <xm:sqref>G50</xm:sqref>
            </x14:sparkline>
            <x14:sparkline>
              <xm:f>Turnover!D51:F51</xm:f>
              <xm:sqref>G51</xm:sqref>
            </x14:sparkline>
            <x14:sparkline>
              <xm:f>Turnover!D52:F52</xm:f>
              <xm:sqref>G52</xm:sqref>
            </x14:sparkline>
            <x14:sparkline>
              <xm:f>Turnover!D53:F53</xm:f>
              <xm:sqref>G53</xm:sqref>
            </x14:sparkline>
            <x14:sparkline>
              <xm:f>Turnover!D54:F54</xm:f>
              <xm:sqref>G54</xm:sqref>
            </x14:sparkline>
            <x14:sparkline>
              <xm:f>Turnover!D55:F55</xm:f>
              <xm:sqref>G55</xm:sqref>
            </x14:sparkline>
            <x14:sparkline>
              <xm:f>Turnover!D56:F56</xm:f>
              <xm:sqref>G56</xm:sqref>
            </x14:sparkline>
            <x14:sparkline>
              <xm:f>Turnover!D57:F57</xm:f>
              <xm:sqref>G57</xm:sqref>
            </x14:sparkline>
            <x14:sparkline>
              <xm:f>Turnover!D58:F58</xm:f>
              <xm:sqref>G58</xm:sqref>
            </x14:sparkline>
            <x14:sparkline>
              <xm:f>Turnover!D59:F59</xm:f>
              <xm:sqref>G59</xm:sqref>
            </x14:sparkline>
            <x14:sparkline>
              <xm:f>Turnover!D60:F60</xm:f>
              <xm:sqref>G60</xm:sqref>
            </x14:sparkline>
            <x14:sparkline>
              <xm:f>Turnover!D61:F61</xm:f>
              <xm:sqref>G61</xm:sqref>
            </x14:sparkline>
            <x14:sparkline>
              <xm:f>Turnover!D62:F62</xm:f>
              <xm:sqref>G62</xm:sqref>
            </x14:sparkline>
            <x14:sparkline>
              <xm:f>Turnover!D63:F63</xm:f>
              <xm:sqref>G63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3">
    <tabColor rgb="FF92D050"/>
  </sheetPr>
  <dimension ref="A1:AG152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7" width="10.28515625" style="133" customWidth="1"/>
    <col min="8" max="8" width="12.5703125" style="133" customWidth="1"/>
    <col min="9" max="9" width="4.85546875" style="133" customWidth="1"/>
    <col min="10" max="10" width="5" style="133" customWidth="1"/>
    <col min="11" max="12" width="4.85546875" style="133" customWidth="1"/>
    <col min="13" max="13" width="6.5703125" style="133" customWidth="1"/>
    <col min="14" max="14" width="12.140625" style="133" customWidth="1"/>
    <col min="15" max="15" width="7.85546875" style="133" customWidth="1"/>
    <col min="16" max="16" width="1.42578125" style="133" customWidth="1"/>
    <col min="17" max="17" width="11.7109375" style="133" customWidth="1"/>
    <col min="18" max="18" width="2.5703125" style="133" customWidth="1"/>
    <col min="19" max="19" width="7.5703125" style="188" customWidth="1"/>
    <col min="20" max="20" width="4.85546875" style="188" customWidth="1"/>
    <col min="21" max="21" width="19.5703125" style="189" hidden="1" customWidth="1"/>
    <col min="22" max="22" width="19.42578125" style="189" hidden="1" customWidth="1"/>
    <col min="23" max="23" width="30" style="189" hidden="1" customWidth="1"/>
    <col min="24" max="24" width="16.7109375" style="189" hidden="1" customWidth="1"/>
    <col min="25" max="25" width="16.7109375" style="189" customWidth="1"/>
    <col min="26" max="27" width="8.5703125" style="189" customWidth="1"/>
    <col min="28" max="28" width="3.5703125" style="189" customWidth="1"/>
    <col min="29" max="29" width="17" style="189" customWidth="1"/>
    <col min="30" max="30" width="5.7109375" style="189" customWidth="1"/>
    <col min="31" max="16384" width="9.140625" style="133"/>
  </cols>
  <sheetData>
    <row r="1" spans="1:30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75"/>
      <c r="T1" s="214"/>
      <c r="U1" s="215"/>
      <c r="V1" s="215"/>
      <c r="W1" s="215"/>
      <c r="X1" s="215"/>
      <c r="Y1" s="215"/>
      <c r="Z1" s="215"/>
      <c r="AA1" s="215"/>
      <c r="AB1" s="215"/>
      <c r="AC1" s="215"/>
      <c r="AD1" s="215"/>
    </row>
    <row r="2" spans="1:30" ht="18.75" customHeight="1" x14ac:dyDescent="0.2">
      <c r="A2" s="63"/>
      <c r="B2" s="71" t="s">
        <v>48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62"/>
      <c r="S2" s="76"/>
      <c r="T2" s="216"/>
      <c r="U2" s="217" t="e">
        <f>VLOOKUP(V2,$U$8:$V$28,2,FALSE)</f>
        <v>#N/A</v>
      </c>
      <c r="V2" s="217" t="str">
        <f>Home!$B$7</f>
        <v>(none)</v>
      </c>
      <c r="W2" s="218" t="str">
        <f>"Selected LA- "&amp;V2</f>
        <v>Selected LA- (none)</v>
      </c>
    </row>
    <row r="3" spans="1:30" ht="18.75" customHeight="1" x14ac:dyDescent="0.2">
      <c r="A3" s="68"/>
      <c r="B3" s="69"/>
      <c r="C3" s="69"/>
      <c r="D3" s="87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76"/>
      <c r="T3" s="216"/>
    </row>
    <row r="4" spans="1:30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76"/>
      <c r="T4" s="216"/>
      <c r="U4" s="255"/>
      <c r="V4" s="219">
        <v>0</v>
      </c>
      <c r="W4" s="220">
        <v>21.5</v>
      </c>
    </row>
    <row r="5" spans="1:30" s="224" customFormat="1" ht="15" customHeight="1" x14ac:dyDescent="0.2">
      <c r="A5" s="64"/>
      <c r="B5" s="93" t="s">
        <v>106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65"/>
      <c r="S5" s="77"/>
      <c r="T5" s="221"/>
      <c r="U5" s="256" t="s">
        <v>39</v>
      </c>
      <c r="V5" s="219">
        <f>G29</f>
        <v>16.3</v>
      </c>
      <c r="W5" s="223">
        <f>V5</f>
        <v>16.3</v>
      </c>
      <c r="X5" s="134"/>
      <c r="Y5" s="134"/>
      <c r="Z5" s="134"/>
      <c r="AA5" s="134"/>
      <c r="AB5" s="134"/>
      <c r="AC5" s="134"/>
      <c r="AD5" s="134"/>
    </row>
    <row r="6" spans="1:30" ht="18" customHeight="1" x14ac:dyDescent="0.2">
      <c r="A6" s="63"/>
      <c r="B6" s="11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0"/>
      <c r="P6" s="51"/>
      <c r="Q6" s="51"/>
      <c r="R6" s="62"/>
      <c r="S6" s="76"/>
      <c r="T6" s="216"/>
      <c r="U6" s="256" t="s">
        <v>42</v>
      </c>
      <c r="V6" s="220">
        <f>G30</f>
        <v>15.3</v>
      </c>
      <c r="W6" s="223">
        <f>V6</f>
        <v>15.3</v>
      </c>
    </row>
    <row r="7" spans="1:30" s="228" customFormat="1" ht="37.5" customHeight="1" x14ac:dyDescent="0.2">
      <c r="A7" s="66"/>
      <c r="B7" s="52"/>
      <c r="C7" s="52"/>
      <c r="D7" s="163" t="s">
        <v>49</v>
      </c>
      <c r="E7" s="165" t="s">
        <v>50</v>
      </c>
      <c r="F7" s="163" t="s">
        <v>54</v>
      </c>
      <c r="G7" s="163" t="s">
        <v>51</v>
      </c>
      <c r="H7" s="51"/>
      <c r="I7" s="51"/>
      <c r="J7" s="51"/>
      <c r="K7" s="51"/>
      <c r="L7" s="51"/>
      <c r="M7" s="51"/>
      <c r="N7" s="51"/>
      <c r="O7" s="40"/>
      <c r="P7" s="51"/>
      <c r="Q7" s="51"/>
      <c r="R7" s="67"/>
      <c r="S7" s="78"/>
      <c r="T7" s="226"/>
      <c r="U7" s="257" t="s">
        <v>40</v>
      </c>
      <c r="V7" s="258">
        <f>G31</f>
        <v>15</v>
      </c>
      <c r="W7" s="258">
        <f>V7</f>
        <v>15</v>
      </c>
      <c r="X7" s="225"/>
      <c r="Y7" s="225"/>
      <c r="Z7" s="225"/>
      <c r="AA7" s="225"/>
      <c r="AB7" s="225"/>
      <c r="AC7" s="225"/>
      <c r="AD7" s="225"/>
    </row>
    <row r="8" spans="1:30" s="228" customFormat="1" ht="14.25" customHeight="1" x14ac:dyDescent="0.2">
      <c r="A8" s="182">
        <v>867</v>
      </c>
      <c r="B8" s="53" t="s">
        <v>0</v>
      </c>
      <c r="C8" s="52"/>
      <c r="D8" s="85">
        <v>66</v>
      </c>
      <c r="E8" s="128">
        <v>3</v>
      </c>
      <c r="F8" s="54">
        <v>3</v>
      </c>
      <c r="G8" s="169">
        <v>4.3</v>
      </c>
      <c r="H8" s="51"/>
      <c r="I8" s="51"/>
      <c r="J8" s="51"/>
      <c r="K8" s="51"/>
      <c r="L8" s="51"/>
      <c r="M8" s="51"/>
      <c r="N8" s="51"/>
      <c r="O8" s="40"/>
      <c r="P8" s="51"/>
      <c r="Q8" s="51"/>
      <c r="R8" s="67"/>
      <c r="S8" s="78"/>
      <c r="T8" s="226"/>
      <c r="U8" s="229" t="str">
        <f t="shared" ref="U8:U31" si="0">B8</f>
        <v>Bracknell Forest</v>
      </c>
      <c r="V8" s="230" t="b">
        <f>IF(U8=$V$2,49.9)</f>
        <v>0</v>
      </c>
      <c r="X8" s="225"/>
      <c r="Y8" s="225"/>
      <c r="Z8" s="225"/>
      <c r="AA8" s="225"/>
      <c r="AB8" s="225"/>
      <c r="AC8" s="225"/>
      <c r="AD8" s="225"/>
    </row>
    <row r="9" spans="1:30" s="228" customFormat="1" ht="14.25" customHeight="1" x14ac:dyDescent="0.2">
      <c r="A9" s="182">
        <v>846</v>
      </c>
      <c r="B9" s="53" t="s">
        <v>22</v>
      </c>
      <c r="C9" s="52"/>
      <c r="D9" s="85">
        <v>247</v>
      </c>
      <c r="E9" s="128">
        <v>1</v>
      </c>
      <c r="F9" s="54">
        <v>1</v>
      </c>
      <c r="G9" s="169">
        <v>0.4</v>
      </c>
      <c r="H9" s="51"/>
      <c r="I9" s="51"/>
      <c r="J9" s="51"/>
      <c r="K9" s="51"/>
      <c r="L9" s="51"/>
      <c r="M9" s="51"/>
      <c r="N9" s="51"/>
      <c r="O9" s="40"/>
      <c r="P9" s="51"/>
      <c r="Q9" s="51"/>
      <c r="R9" s="67"/>
      <c r="S9" s="78"/>
      <c r="T9" s="226"/>
      <c r="U9" s="229" t="str">
        <f t="shared" si="0"/>
        <v>Brighton &amp; Hove</v>
      </c>
      <c r="V9" s="230" t="b">
        <f t="shared" ref="V9:V31" si="1">IF(U9=$V$2,49.9)</f>
        <v>0</v>
      </c>
      <c r="X9" s="225"/>
      <c r="Y9" s="225"/>
      <c r="Z9" s="225"/>
      <c r="AA9" s="225"/>
      <c r="AB9" s="225"/>
      <c r="AC9" s="225"/>
      <c r="AD9" s="225"/>
    </row>
    <row r="10" spans="1:30" s="228" customFormat="1" ht="14.25" customHeight="1" x14ac:dyDescent="0.2">
      <c r="A10" s="182">
        <v>825</v>
      </c>
      <c r="B10" s="53" t="s">
        <v>8</v>
      </c>
      <c r="C10" s="52"/>
      <c r="D10" s="85">
        <v>218</v>
      </c>
      <c r="E10" s="128">
        <v>98</v>
      </c>
      <c r="F10" s="54">
        <v>98</v>
      </c>
      <c r="G10" s="169">
        <v>31</v>
      </c>
      <c r="H10" s="51"/>
      <c r="I10" s="51"/>
      <c r="J10" s="51"/>
      <c r="K10" s="51"/>
      <c r="L10" s="51"/>
      <c r="M10" s="51"/>
      <c r="N10" s="51"/>
      <c r="O10" s="40"/>
      <c r="P10" s="51"/>
      <c r="Q10" s="51"/>
      <c r="R10" s="67"/>
      <c r="S10" s="78"/>
      <c r="T10" s="226"/>
      <c r="U10" s="229" t="str">
        <f t="shared" si="0"/>
        <v>Buckinghamshire</v>
      </c>
      <c r="V10" s="230" t="b">
        <f t="shared" si="1"/>
        <v>0</v>
      </c>
      <c r="X10" s="225"/>
      <c r="Y10" s="225"/>
      <c r="Z10" s="225"/>
      <c r="AA10" s="225"/>
      <c r="AB10" s="225"/>
      <c r="AC10" s="225"/>
      <c r="AD10" s="225"/>
    </row>
    <row r="11" spans="1:30" s="228" customFormat="1" ht="14.25" customHeight="1" x14ac:dyDescent="0.2">
      <c r="A11" s="182">
        <v>845</v>
      </c>
      <c r="B11" s="53" t="s">
        <v>4</v>
      </c>
      <c r="C11" s="52"/>
      <c r="D11" s="85">
        <v>358</v>
      </c>
      <c r="E11" s="128">
        <v>1</v>
      </c>
      <c r="F11" s="92">
        <v>1</v>
      </c>
      <c r="G11" s="169">
        <v>0.3</v>
      </c>
      <c r="H11" s="51"/>
      <c r="I11" s="51"/>
      <c r="J11" s="51"/>
      <c r="K11" s="51"/>
      <c r="L11" s="51"/>
      <c r="M11" s="51"/>
      <c r="N11" s="51"/>
      <c r="O11" s="40"/>
      <c r="P11" s="51"/>
      <c r="Q11" s="51"/>
      <c r="R11" s="67"/>
      <c r="S11" s="78"/>
      <c r="T11" s="226"/>
      <c r="U11" s="229" t="str">
        <f t="shared" si="0"/>
        <v>East Sussex</v>
      </c>
      <c r="V11" s="230" t="b">
        <f t="shared" si="1"/>
        <v>0</v>
      </c>
      <c r="X11" s="225"/>
      <c r="Y11" s="225"/>
      <c r="Z11" s="225"/>
      <c r="AA11" s="225"/>
      <c r="AB11" s="225"/>
      <c r="AC11" s="225"/>
      <c r="AD11" s="225"/>
    </row>
    <row r="12" spans="1:30" s="228" customFormat="1" ht="14.25" customHeight="1" x14ac:dyDescent="0.2">
      <c r="A12" s="182">
        <v>850</v>
      </c>
      <c r="B12" s="53" t="s">
        <v>6</v>
      </c>
      <c r="C12" s="52"/>
      <c r="D12" s="85">
        <v>545</v>
      </c>
      <c r="E12" s="128">
        <v>101</v>
      </c>
      <c r="F12" s="54">
        <v>59</v>
      </c>
      <c r="G12" s="169">
        <v>15.6</v>
      </c>
      <c r="H12" s="51"/>
      <c r="I12" s="51"/>
      <c r="J12" s="51"/>
      <c r="K12" s="51"/>
      <c r="L12" s="51"/>
      <c r="M12" s="51"/>
      <c r="N12" s="51"/>
      <c r="O12" s="40"/>
      <c r="P12" s="51"/>
      <c r="Q12" s="51"/>
      <c r="R12" s="67"/>
      <c r="S12" s="78"/>
      <c r="T12" s="226"/>
      <c r="U12" s="229" t="str">
        <f t="shared" si="0"/>
        <v>Hampshire</v>
      </c>
      <c r="V12" s="230" t="b">
        <f t="shared" si="1"/>
        <v>0</v>
      </c>
      <c r="X12" s="225"/>
      <c r="Y12" s="225"/>
      <c r="Z12" s="225"/>
      <c r="AA12" s="225"/>
      <c r="AB12" s="225"/>
      <c r="AC12" s="225"/>
      <c r="AD12" s="225"/>
    </row>
    <row r="13" spans="1:30" s="228" customFormat="1" ht="14.25" customHeight="1" x14ac:dyDescent="0.2">
      <c r="A13" s="182">
        <v>921</v>
      </c>
      <c r="B13" s="53" t="s">
        <v>1</v>
      </c>
      <c r="C13" s="52"/>
      <c r="D13" s="85">
        <v>83</v>
      </c>
      <c r="E13" s="128">
        <v>11</v>
      </c>
      <c r="F13" s="54">
        <v>4</v>
      </c>
      <c r="G13" s="169">
        <v>11.7</v>
      </c>
      <c r="H13" s="51"/>
      <c r="I13" s="51"/>
      <c r="J13" s="51"/>
      <c r="K13" s="51"/>
      <c r="L13" s="51"/>
      <c r="M13" s="51"/>
      <c r="N13" s="51"/>
      <c r="O13" s="40"/>
      <c r="P13" s="51"/>
      <c r="Q13" s="51"/>
      <c r="R13" s="67"/>
      <c r="S13" s="78"/>
      <c r="T13" s="226"/>
      <c r="U13" s="229" t="str">
        <f t="shared" si="0"/>
        <v>Isle of Wight</v>
      </c>
      <c r="V13" s="230" t="b">
        <f t="shared" si="1"/>
        <v>0</v>
      </c>
      <c r="X13" s="225"/>
      <c r="Y13" s="225"/>
      <c r="Z13" s="225"/>
      <c r="AA13" s="225"/>
      <c r="AB13" s="225"/>
      <c r="AC13" s="225"/>
      <c r="AD13" s="225"/>
    </row>
    <row r="14" spans="1:30" s="228" customFormat="1" ht="14.25" customHeight="1" x14ac:dyDescent="0.2">
      <c r="A14" s="182">
        <v>886</v>
      </c>
      <c r="B14" s="53" t="s">
        <v>9</v>
      </c>
      <c r="C14" s="52"/>
      <c r="D14" s="85">
        <v>825</v>
      </c>
      <c r="E14" s="128">
        <v>89</v>
      </c>
      <c r="F14" s="54">
        <v>56</v>
      </c>
      <c r="G14" s="169">
        <v>9.6999999999999993</v>
      </c>
      <c r="H14" s="51"/>
      <c r="I14" s="51"/>
      <c r="J14" s="51"/>
      <c r="K14" s="51"/>
      <c r="L14" s="51"/>
      <c r="M14" s="51"/>
      <c r="N14" s="51"/>
      <c r="O14" s="40"/>
      <c r="P14" s="51"/>
      <c r="Q14" s="51"/>
      <c r="R14" s="67"/>
      <c r="S14" s="78"/>
      <c r="T14" s="226"/>
      <c r="U14" s="229" t="str">
        <f t="shared" si="0"/>
        <v>Kent</v>
      </c>
      <c r="V14" s="230" t="b">
        <f t="shared" si="1"/>
        <v>0</v>
      </c>
      <c r="X14" s="225"/>
      <c r="Y14" s="225"/>
      <c r="Z14" s="225"/>
      <c r="AA14" s="225"/>
      <c r="AB14" s="225"/>
      <c r="AC14" s="225"/>
      <c r="AD14" s="225"/>
    </row>
    <row r="15" spans="1:30" s="228" customFormat="1" ht="14.25" customHeight="1" x14ac:dyDescent="0.2">
      <c r="A15" s="182">
        <v>887</v>
      </c>
      <c r="B15" s="53" t="s">
        <v>2</v>
      </c>
      <c r="C15" s="52"/>
      <c r="D15" s="85">
        <v>179</v>
      </c>
      <c r="E15" s="128">
        <v>95</v>
      </c>
      <c r="F15" s="54">
        <v>95</v>
      </c>
      <c r="G15" s="169">
        <v>34.700000000000003</v>
      </c>
      <c r="H15" s="51"/>
      <c r="I15" s="51"/>
      <c r="J15" s="51"/>
      <c r="K15" s="51"/>
      <c r="L15" s="51"/>
      <c r="M15" s="51"/>
      <c r="N15" s="51"/>
      <c r="O15" s="40"/>
      <c r="P15" s="51"/>
      <c r="Q15" s="51"/>
      <c r="R15" s="67"/>
      <c r="S15" s="78"/>
      <c r="T15" s="226"/>
      <c r="U15" s="229" t="str">
        <f t="shared" si="0"/>
        <v>Medway</v>
      </c>
      <c r="V15" s="230" t="b">
        <f t="shared" si="1"/>
        <v>0</v>
      </c>
      <c r="X15" s="225"/>
      <c r="Y15" s="225"/>
      <c r="Z15" s="225"/>
      <c r="AA15" s="225"/>
      <c r="AB15" s="225"/>
      <c r="AC15" s="225"/>
      <c r="AD15" s="225"/>
    </row>
    <row r="16" spans="1:30" s="228" customFormat="1" ht="14.25" customHeight="1" x14ac:dyDescent="0.2">
      <c r="A16" s="182">
        <v>826</v>
      </c>
      <c r="B16" s="53" t="s">
        <v>10</v>
      </c>
      <c r="C16" s="52"/>
      <c r="D16" s="85">
        <v>161</v>
      </c>
      <c r="E16" s="128">
        <v>10</v>
      </c>
      <c r="F16" s="54">
        <v>10</v>
      </c>
      <c r="G16" s="169">
        <v>5.8</v>
      </c>
      <c r="H16" s="51"/>
      <c r="I16" s="51"/>
      <c r="J16" s="51"/>
      <c r="K16" s="51"/>
      <c r="L16" s="51"/>
      <c r="M16" s="51"/>
      <c r="N16" s="51"/>
      <c r="O16" s="40"/>
      <c r="P16" s="51"/>
      <c r="Q16" s="51"/>
      <c r="R16" s="67"/>
      <c r="S16" s="78"/>
      <c r="T16" s="226"/>
      <c r="U16" s="229" t="str">
        <f t="shared" si="0"/>
        <v>Milton Keynes</v>
      </c>
      <c r="V16" s="230" t="b">
        <f t="shared" si="1"/>
        <v>0</v>
      </c>
      <c r="X16" s="225"/>
      <c r="Y16" s="225"/>
      <c r="Z16" s="225"/>
      <c r="AA16" s="225"/>
      <c r="AB16" s="225"/>
      <c r="AC16" s="225"/>
      <c r="AD16" s="225"/>
    </row>
    <row r="17" spans="1:30" s="228" customFormat="1" ht="14.25" customHeight="1" x14ac:dyDescent="0.2">
      <c r="A17" s="182">
        <v>931</v>
      </c>
      <c r="B17" s="53" t="s">
        <v>11</v>
      </c>
      <c r="C17" s="52"/>
      <c r="D17" s="85">
        <v>442</v>
      </c>
      <c r="E17" s="128">
        <v>49</v>
      </c>
      <c r="F17" s="54">
        <v>49</v>
      </c>
      <c r="G17" s="169">
        <v>10</v>
      </c>
      <c r="H17" s="51"/>
      <c r="I17" s="51"/>
      <c r="J17" s="51"/>
      <c r="K17" s="51"/>
      <c r="L17" s="51"/>
      <c r="M17" s="51"/>
      <c r="N17" s="51"/>
      <c r="O17" s="40"/>
      <c r="P17" s="51"/>
      <c r="Q17" s="51"/>
      <c r="R17" s="67"/>
      <c r="S17" s="78"/>
      <c r="T17" s="226"/>
      <c r="U17" s="229" t="str">
        <f t="shared" si="0"/>
        <v>Oxfordshire</v>
      </c>
      <c r="V17" s="230" t="b">
        <f t="shared" si="1"/>
        <v>0</v>
      </c>
      <c r="X17" s="225"/>
      <c r="Y17" s="225"/>
      <c r="Z17" s="225"/>
      <c r="AA17" s="225"/>
      <c r="AB17" s="225"/>
      <c r="AC17" s="225"/>
      <c r="AD17" s="225"/>
    </row>
    <row r="18" spans="1:30" s="228" customFormat="1" ht="14.25" customHeight="1" x14ac:dyDescent="0.2">
      <c r="A18" s="182">
        <v>851</v>
      </c>
      <c r="B18" s="53" t="s">
        <v>12</v>
      </c>
      <c r="C18" s="52"/>
      <c r="D18" s="85">
        <v>210</v>
      </c>
      <c r="E18" s="128">
        <v>2</v>
      </c>
      <c r="F18" s="54">
        <v>2</v>
      </c>
      <c r="G18" s="169">
        <v>0.9</v>
      </c>
      <c r="H18" s="51"/>
      <c r="I18" s="51"/>
      <c r="J18" s="51"/>
      <c r="K18" s="51"/>
      <c r="L18" s="51"/>
      <c r="M18" s="51"/>
      <c r="N18" s="51"/>
      <c r="O18" s="40"/>
      <c r="P18" s="51"/>
      <c r="Q18" s="51"/>
      <c r="R18" s="67"/>
      <c r="S18" s="78"/>
      <c r="T18" s="226"/>
      <c r="U18" s="229" t="str">
        <f t="shared" si="0"/>
        <v>Portsmouth</v>
      </c>
      <c r="V18" s="230" t="b">
        <f t="shared" si="1"/>
        <v>0</v>
      </c>
      <c r="X18" s="225"/>
      <c r="Y18" s="225"/>
      <c r="Z18" s="225"/>
      <c r="AA18" s="225"/>
      <c r="AB18" s="225"/>
      <c r="AC18" s="225"/>
      <c r="AD18" s="225"/>
    </row>
    <row r="19" spans="1:30" s="228" customFormat="1" ht="14.25" customHeight="1" x14ac:dyDescent="0.2">
      <c r="A19" s="182">
        <v>870</v>
      </c>
      <c r="B19" s="53" t="s">
        <v>3</v>
      </c>
      <c r="C19" s="52"/>
      <c r="D19" s="85">
        <v>111</v>
      </c>
      <c r="E19" s="128">
        <v>42</v>
      </c>
      <c r="F19" s="54">
        <v>42</v>
      </c>
      <c r="G19" s="99">
        <v>27.5</v>
      </c>
      <c r="H19" s="51"/>
      <c r="I19" s="51"/>
      <c r="J19" s="51"/>
      <c r="K19" s="51"/>
      <c r="L19" s="51"/>
      <c r="M19" s="51"/>
      <c r="N19" s="51"/>
      <c r="O19" s="40"/>
      <c r="P19" s="51"/>
      <c r="Q19" s="51"/>
      <c r="R19" s="67"/>
      <c r="S19" s="78"/>
      <c r="T19" s="226"/>
      <c r="U19" s="229" t="str">
        <f t="shared" si="0"/>
        <v>Reading</v>
      </c>
      <c r="V19" s="230" t="b">
        <f t="shared" si="1"/>
        <v>0</v>
      </c>
      <c r="X19" s="225"/>
      <c r="Y19" s="225"/>
      <c r="Z19" s="225"/>
      <c r="AA19" s="225"/>
      <c r="AB19" s="225"/>
      <c r="AC19" s="225"/>
      <c r="AD19" s="225"/>
    </row>
    <row r="20" spans="1:30" s="228" customFormat="1" ht="14.25" customHeight="1" x14ac:dyDescent="0.2">
      <c r="A20" s="182">
        <v>871</v>
      </c>
      <c r="B20" s="53" t="s">
        <v>13</v>
      </c>
      <c r="C20" s="52"/>
      <c r="D20" s="85">
        <v>85</v>
      </c>
      <c r="E20" s="128">
        <v>70</v>
      </c>
      <c r="F20" s="54">
        <v>48</v>
      </c>
      <c r="G20" s="99">
        <v>45.2</v>
      </c>
      <c r="H20" s="51"/>
      <c r="I20" s="51"/>
      <c r="J20" s="51"/>
      <c r="K20" s="51"/>
      <c r="L20" s="51"/>
      <c r="M20" s="51"/>
      <c r="N20" s="51"/>
      <c r="O20" s="40"/>
      <c r="P20" s="51"/>
      <c r="Q20" s="51"/>
      <c r="R20" s="67"/>
      <c r="S20" s="78"/>
      <c r="T20" s="226"/>
      <c r="U20" s="229" t="str">
        <f t="shared" si="0"/>
        <v>Slough</v>
      </c>
      <c r="V20" s="230" t="b">
        <f t="shared" si="1"/>
        <v>0</v>
      </c>
      <c r="X20" s="225"/>
      <c r="Y20" s="225"/>
      <c r="Z20" s="225"/>
      <c r="AA20" s="225"/>
      <c r="AB20" s="225"/>
      <c r="AC20" s="225"/>
      <c r="AD20" s="225"/>
    </row>
    <row r="21" spans="1:30" s="228" customFormat="1" ht="14.25" customHeight="1" x14ac:dyDescent="0.2">
      <c r="A21" s="182">
        <v>933</v>
      </c>
      <c r="B21" s="53" t="s">
        <v>27</v>
      </c>
      <c r="C21" s="52"/>
      <c r="D21" s="85">
        <v>276</v>
      </c>
      <c r="E21" s="128">
        <v>31</v>
      </c>
      <c r="F21" s="54">
        <v>31</v>
      </c>
      <c r="G21" s="99">
        <v>10.1</v>
      </c>
      <c r="H21" s="51"/>
      <c r="I21" s="51"/>
      <c r="J21" s="51"/>
      <c r="K21" s="51"/>
      <c r="L21" s="51"/>
      <c r="M21" s="51"/>
      <c r="N21" s="51"/>
      <c r="O21" s="40"/>
      <c r="P21" s="51"/>
      <c r="Q21" s="51"/>
      <c r="R21" s="67"/>
      <c r="S21" s="78"/>
      <c r="T21" s="226"/>
      <c r="U21" s="229" t="str">
        <f t="shared" si="0"/>
        <v>Somerset</v>
      </c>
      <c r="V21" s="230" t="b">
        <f t="shared" si="1"/>
        <v>0</v>
      </c>
      <c r="X21" s="225"/>
      <c r="Y21" s="225"/>
      <c r="Z21" s="225"/>
      <c r="AA21" s="225"/>
      <c r="AB21" s="225"/>
      <c r="AC21" s="225"/>
      <c r="AD21" s="225"/>
    </row>
    <row r="22" spans="1:30" s="228" customFormat="1" ht="14.25" customHeight="1" x14ac:dyDescent="0.2">
      <c r="A22" s="182">
        <v>852</v>
      </c>
      <c r="B22" s="53" t="s">
        <v>14</v>
      </c>
      <c r="C22" s="52"/>
      <c r="D22" s="85">
        <v>178</v>
      </c>
      <c r="E22" s="128">
        <v>45</v>
      </c>
      <c r="F22" s="54">
        <v>45</v>
      </c>
      <c r="G22" s="99">
        <v>20.2</v>
      </c>
      <c r="H22" s="51"/>
      <c r="I22" s="51"/>
      <c r="J22" s="51"/>
      <c r="K22" s="51"/>
      <c r="L22" s="51"/>
      <c r="M22" s="51"/>
      <c r="N22" s="51"/>
      <c r="O22" s="40"/>
      <c r="P22" s="51"/>
      <c r="Q22" s="51"/>
      <c r="R22" s="67"/>
      <c r="S22" s="78"/>
      <c r="T22" s="226"/>
      <c r="U22" s="229" t="str">
        <f t="shared" si="0"/>
        <v>Southampton</v>
      </c>
      <c r="V22" s="230" t="b">
        <f t="shared" si="1"/>
        <v>0</v>
      </c>
      <c r="X22" s="225"/>
      <c r="Y22" s="225"/>
      <c r="Z22" s="225"/>
      <c r="AA22" s="225"/>
      <c r="AB22" s="225"/>
      <c r="AC22" s="225"/>
      <c r="AD22" s="225"/>
    </row>
    <row r="23" spans="1:30" s="228" customFormat="1" ht="14.25" customHeight="1" x14ac:dyDescent="0.2">
      <c r="A23" s="182">
        <v>936</v>
      </c>
      <c r="B23" s="53" t="s">
        <v>7</v>
      </c>
      <c r="C23" s="52"/>
      <c r="D23" s="85">
        <v>510</v>
      </c>
      <c r="E23" s="128">
        <v>200</v>
      </c>
      <c r="F23" s="54">
        <v>200</v>
      </c>
      <c r="G23" s="99">
        <v>28.2</v>
      </c>
      <c r="H23" s="51"/>
      <c r="I23" s="51"/>
      <c r="J23" s="51"/>
      <c r="K23" s="51"/>
      <c r="L23" s="51"/>
      <c r="M23" s="51"/>
      <c r="N23" s="51"/>
      <c r="O23" s="40"/>
      <c r="P23" s="51"/>
      <c r="Q23" s="51"/>
      <c r="R23" s="67"/>
      <c r="S23" s="78"/>
      <c r="T23" s="226"/>
      <c r="U23" s="229" t="str">
        <f t="shared" si="0"/>
        <v>Surrey</v>
      </c>
      <c r="V23" s="230" t="b">
        <f t="shared" si="1"/>
        <v>0</v>
      </c>
      <c r="X23" s="225"/>
      <c r="Y23" s="225"/>
      <c r="Z23" s="225"/>
      <c r="AA23" s="225"/>
      <c r="AB23" s="225"/>
      <c r="AC23" s="225"/>
      <c r="AD23" s="225"/>
    </row>
    <row r="24" spans="1:30" s="228" customFormat="1" ht="14.25" customHeight="1" x14ac:dyDescent="0.2">
      <c r="A24" s="182">
        <v>866</v>
      </c>
      <c r="B24" s="53" t="s">
        <v>41</v>
      </c>
      <c r="C24" s="52"/>
      <c r="D24" s="85">
        <v>125</v>
      </c>
      <c r="E24" s="128">
        <v>64</v>
      </c>
      <c r="F24" s="54">
        <v>64</v>
      </c>
      <c r="G24" s="99">
        <v>33.9</v>
      </c>
      <c r="H24" s="51"/>
      <c r="I24" s="51"/>
      <c r="J24" s="51"/>
      <c r="K24" s="51"/>
      <c r="L24" s="51"/>
      <c r="M24" s="51"/>
      <c r="N24" s="51"/>
      <c r="O24" s="40"/>
      <c r="P24" s="51"/>
      <c r="Q24" s="51"/>
      <c r="R24" s="67"/>
      <c r="S24" s="78"/>
      <c r="T24" s="226"/>
      <c r="U24" s="229" t="str">
        <f t="shared" si="0"/>
        <v>Swindon</v>
      </c>
      <c r="V24" s="230" t="b">
        <f t="shared" si="1"/>
        <v>0</v>
      </c>
      <c r="X24" s="225"/>
      <c r="Y24" s="225"/>
      <c r="Z24" s="225"/>
      <c r="AA24" s="225"/>
      <c r="AB24" s="225"/>
      <c r="AC24" s="225"/>
      <c r="AD24" s="225"/>
    </row>
    <row r="25" spans="1:30" s="228" customFormat="1" ht="14.25" customHeight="1" x14ac:dyDescent="0.2">
      <c r="A25" s="182">
        <v>869</v>
      </c>
      <c r="B25" s="53" t="s">
        <v>15</v>
      </c>
      <c r="C25" s="52"/>
      <c r="D25" s="85">
        <v>88</v>
      </c>
      <c r="E25" s="128">
        <v>11</v>
      </c>
      <c r="F25" s="92">
        <v>11</v>
      </c>
      <c r="G25" s="99">
        <v>11.1</v>
      </c>
      <c r="H25" s="51"/>
      <c r="I25" s="51"/>
      <c r="J25" s="51"/>
      <c r="K25" s="51"/>
      <c r="L25" s="51"/>
      <c r="M25" s="51"/>
      <c r="N25" s="51"/>
      <c r="O25" s="40"/>
      <c r="P25" s="51"/>
      <c r="Q25" s="51"/>
      <c r="R25" s="67"/>
      <c r="S25" s="78"/>
      <c r="T25" s="226"/>
      <c r="U25" s="229" t="str">
        <f t="shared" si="0"/>
        <v>West Berkshire</v>
      </c>
      <c r="V25" s="230" t="b">
        <f t="shared" si="1"/>
        <v>0</v>
      </c>
      <c r="X25" s="225"/>
      <c r="Y25" s="225"/>
      <c r="Z25" s="225"/>
      <c r="AA25" s="225"/>
      <c r="AB25" s="225"/>
      <c r="AC25" s="225"/>
      <c r="AD25" s="225"/>
    </row>
    <row r="26" spans="1:30" s="228" customFormat="1" ht="14.25" customHeight="1" x14ac:dyDescent="0.2">
      <c r="A26" s="182">
        <v>938</v>
      </c>
      <c r="B26" s="53" t="s">
        <v>5</v>
      </c>
      <c r="C26" s="52"/>
      <c r="D26" s="85">
        <v>549</v>
      </c>
      <c r="E26" s="128">
        <v>96</v>
      </c>
      <c r="F26" s="92">
        <v>92</v>
      </c>
      <c r="G26" s="99">
        <v>14.9</v>
      </c>
      <c r="H26" s="51"/>
      <c r="I26" s="51"/>
      <c r="J26" s="51"/>
      <c r="K26" s="51"/>
      <c r="L26" s="51"/>
      <c r="M26" s="51"/>
      <c r="N26" s="51"/>
      <c r="O26" s="40"/>
      <c r="P26" s="51"/>
      <c r="Q26" s="51"/>
      <c r="R26" s="67"/>
      <c r="S26" s="78"/>
      <c r="T26" s="226"/>
      <c r="U26" s="229" t="str">
        <f t="shared" si="0"/>
        <v>West Sussex</v>
      </c>
      <c r="V26" s="230" t="b">
        <f t="shared" si="1"/>
        <v>0</v>
      </c>
      <c r="X26" s="225"/>
      <c r="Y26" s="225"/>
      <c r="Z26" s="225"/>
      <c r="AA26" s="225"/>
      <c r="AB26" s="225"/>
      <c r="AC26" s="225"/>
      <c r="AD26" s="225"/>
    </row>
    <row r="27" spans="1:30" s="228" customFormat="1" ht="14.25" customHeight="1" x14ac:dyDescent="0.2">
      <c r="A27" s="182">
        <v>868</v>
      </c>
      <c r="B27" s="53" t="s">
        <v>21</v>
      </c>
      <c r="C27" s="52"/>
      <c r="D27" s="174">
        <v>53</v>
      </c>
      <c r="E27" s="129">
        <v>21</v>
      </c>
      <c r="F27" s="54">
        <v>19</v>
      </c>
      <c r="G27" s="99">
        <v>28.4</v>
      </c>
      <c r="H27" s="51"/>
      <c r="I27" s="51"/>
      <c r="J27" s="51"/>
      <c r="K27" s="51"/>
      <c r="L27" s="51"/>
      <c r="M27" s="51"/>
      <c r="N27" s="51"/>
      <c r="O27" s="40"/>
      <c r="P27" s="51"/>
      <c r="Q27" s="51"/>
      <c r="R27" s="67"/>
      <c r="S27" s="78"/>
      <c r="T27" s="226"/>
      <c r="U27" s="229" t="str">
        <f t="shared" si="0"/>
        <v>Windsor &amp; Maidenhead</v>
      </c>
      <c r="V27" s="230" t="b">
        <f t="shared" si="1"/>
        <v>0</v>
      </c>
      <c r="X27" s="225"/>
      <c r="Y27" s="225"/>
      <c r="Z27" s="225"/>
      <c r="AA27" s="225"/>
      <c r="AB27" s="225"/>
      <c r="AC27" s="225"/>
      <c r="AD27" s="225"/>
    </row>
    <row r="28" spans="1:30" s="228" customFormat="1" ht="14.25" customHeight="1" x14ac:dyDescent="0.2">
      <c r="A28" s="182">
        <v>872</v>
      </c>
      <c r="B28" s="53" t="s">
        <v>16</v>
      </c>
      <c r="C28" s="52"/>
      <c r="D28" s="174">
        <v>82</v>
      </c>
      <c r="E28" s="129">
        <v>26</v>
      </c>
      <c r="F28" s="54">
        <v>23</v>
      </c>
      <c r="G28" s="99">
        <v>24.1</v>
      </c>
      <c r="H28" s="51"/>
      <c r="I28" s="51"/>
      <c r="J28" s="51"/>
      <c r="K28" s="51"/>
      <c r="L28" s="51"/>
      <c r="M28" s="51"/>
      <c r="N28" s="51"/>
      <c r="O28" s="40"/>
      <c r="P28" s="51"/>
      <c r="Q28" s="51"/>
      <c r="R28" s="67"/>
      <c r="S28" s="78"/>
      <c r="T28" s="226"/>
      <c r="U28" s="229" t="str">
        <f t="shared" si="0"/>
        <v>Wokingham</v>
      </c>
      <c r="V28" s="230" t="b">
        <f t="shared" si="1"/>
        <v>0</v>
      </c>
      <c r="X28" s="225"/>
      <c r="Y28" s="225"/>
      <c r="Z28" s="225"/>
      <c r="AA28" s="225"/>
      <c r="AB28" s="225"/>
      <c r="AC28" s="225"/>
      <c r="AD28" s="225"/>
    </row>
    <row r="29" spans="1:30" s="228" customFormat="1" ht="14.25" customHeight="1" x14ac:dyDescent="0.2">
      <c r="A29" s="182">
        <v>108</v>
      </c>
      <c r="B29" s="72" t="s">
        <v>23</v>
      </c>
      <c r="C29" s="52"/>
      <c r="D29" s="98">
        <v>4990</v>
      </c>
      <c r="E29" s="130">
        <v>971</v>
      </c>
      <c r="F29" s="74">
        <v>858</v>
      </c>
      <c r="G29" s="122">
        <v>16.3</v>
      </c>
      <c r="H29" s="51"/>
      <c r="I29" s="51"/>
      <c r="J29" s="51"/>
      <c r="K29" s="51"/>
      <c r="L29" s="51"/>
      <c r="M29" s="51"/>
      <c r="N29" s="51"/>
      <c r="O29" s="40"/>
      <c r="P29" s="51"/>
      <c r="Q29" s="51"/>
      <c r="R29" s="67"/>
      <c r="S29" s="78"/>
      <c r="T29" s="226"/>
      <c r="U29" s="229" t="str">
        <f t="shared" si="0"/>
        <v>South East</v>
      </c>
      <c r="V29" s="230" t="b">
        <f t="shared" si="1"/>
        <v>0</v>
      </c>
      <c r="X29" s="225"/>
      <c r="Y29" s="225"/>
      <c r="Z29" s="225"/>
      <c r="AA29" s="225"/>
      <c r="AB29" s="225"/>
      <c r="AC29" s="225"/>
      <c r="AD29" s="225"/>
    </row>
    <row r="30" spans="1:30" s="228" customFormat="1" ht="14.25" customHeight="1" x14ac:dyDescent="0.2">
      <c r="A30" s="182">
        <v>109</v>
      </c>
      <c r="B30" s="115" t="s">
        <v>43</v>
      </c>
      <c r="C30" s="52"/>
      <c r="D30" s="118">
        <v>3046</v>
      </c>
      <c r="E30" s="131">
        <v>552</v>
      </c>
      <c r="F30" s="120">
        <v>466</v>
      </c>
      <c r="G30" s="123">
        <v>15.3</v>
      </c>
      <c r="H30" s="51"/>
      <c r="I30" s="51"/>
      <c r="J30" s="51"/>
      <c r="K30" s="51"/>
      <c r="L30" s="51"/>
      <c r="M30" s="51"/>
      <c r="N30" s="51"/>
      <c r="O30" s="40"/>
      <c r="P30" s="51"/>
      <c r="Q30" s="51"/>
      <c r="R30" s="67"/>
      <c r="S30" s="78"/>
      <c r="T30" s="226"/>
      <c r="U30" s="229" t="str">
        <f t="shared" si="0"/>
        <v>South West</v>
      </c>
      <c r="V30" s="230" t="b">
        <f t="shared" si="1"/>
        <v>0</v>
      </c>
      <c r="X30" s="225"/>
      <c r="Y30" s="225"/>
      <c r="Z30" s="225"/>
      <c r="AA30" s="225"/>
      <c r="AB30" s="225"/>
      <c r="AC30" s="225"/>
      <c r="AD30" s="225"/>
    </row>
    <row r="31" spans="1:30" s="189" customFormat="1" ht="14.25" customHeight="1" x14ac:dyDescent="0.2">
      <c r="A31" s="182">
        <v>100</v>
      </c>
      <c r="B31" s="95" t="s">
        <v>38</v>
      </c>
      <c r="C31" s="49"/>
      <c r="D31" s="97">
        <v>33966</v>
      </c>
      <c r="E31" s="132">
        <v>5980</v>
      </c>
      <c r="F31" s="97">
        <v>4730</v>
      </c>
      <c r="G31" s="124">
        <v>15</v>
      </c>
      <c r="H31" s="49"/>
      <c r="I31" s="49"/>
      <c r="J31" s="49"/>
      <c r="K31" s="49"/>
      <c r="L31" s="49"/>
      <c r="M31" s="49"/>
      <c r="N31" s="49"/>
      <c r="O31" s="40"/>
      <c r="P31" s="51"/>
      <c r="Q31" s="51"/>
      <c r="R31" s="62"/>
      <c r="S31" s="76"/>
      <c r="T31" s="216"/>
      <c r="U31" s="229" t="str">
        <f t="shared" si="0"/>
        <v>England</v>
      </c>
      <c r="V31" s="230" t="b">
        <f t="shared" si="1"/>
        <v>0</v>
      </c>
      <c r="X31" s="225"/>
      <c r="Y31" s="225"/>
      <c r="Z31" s="225"/>
      <c r="AA31" s="225"/>
      <c r="AB31" s="225"/>
      <c r="AC31" s="225"/>
      <c r="AD31" s="225"/>
    </row>
    <row r="32" spans="1:30" s="189" customFormat="1" ht="1.5" customHeight="1" x14ac:dyDescent="0.2">
      <c r="A32" s="63"/>
      <c r="B32" s="9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62"/>
      <c r="S32" s="76"/>
      <c r="T32" s="216"/>
      <c r="X32" s="225"/>
      <c r="Y32" s="225"/>
      <c r="Z32" s="225"/>
      <c r="AA32" s="225"/>
      <c r="AB32" s="225"/>
      <c r="AC32" s="225"/>
      <c r="AD32" s="225"/>
    </row>
    <row r="33" spans="1:30" s="189" customFormat="1" ht="15" customHeight="1" x14ac:dyDescent="0.2">
      <c r="A33" s="63"/>
      <c r="B33" s="43"/>
      <c r="C33" s="43"/>
      <c r="D33" s="42"/>
      <c r="E33" s="42"/>
      <c r="F33" s="42"/>
      <c r="G33" s="42"/>
      <c r="H33" s="42"/>
      <c r="I33" s="44"/>
      <c r="J33" s="44"/>
      <c r="K33" s="44"/>
      <c r="L33" s="44"/>
      <c r="M33" s="44"/>
      <c r="N33" s="44"/>
      <c r="O33" s="44"/>
      <c r="P33" s="44"/>
      <c r="Q33" s="45"/>
      <c r="R33" s="62"/>
      <c r="S33" s="76"/>
      <c r="T33" s="216"/>
      <c r="X33" s="225"/>
      <c r="Y33" s="225"/>
      <c r="Z33" s="225"/>
      <c r="AA33" s="225"/>
      <c r="AB33" s="225"/>
      <c r="AC33" s="225"/>
      <c r="AD33" s="225"/>
    </row>
    <row r="34" spans="1:30" s="189" customFormat="1" ht="15" customHeight="1" x14ac:dyDescent="0.2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1"/>
      <c r="S34" s="76"/>
      <c r="T34" s="216"/>
      <c r="X34" s="225"/>
      <c r="Y34" s="225"/>
      <c r="Z34" s="225"/>
      <c r="AA34" s="225"/>
      <c r="AB34" s="225"/>
      <c r="AC34" s="225"/>
      <c r="AD34" s="225"/>
    </row>
    <row r="35" spans="1:30" s="189" customFormat="1" x14ac:dyDescent="0.2">
      <c r="A35" s="292"/>
      <c r="B35" s="293"/>
      <c r="C35" s="293"/>
      <c r="D35" s="295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4"/>
      <c r="S35" s="76"/>
      <c r="T35" s="216"/>
      <c r="V35" s="233"/>
      <c r="X35" s="225"/>
      <c r="Y35" s="225"/>
      <c r="Z35" s="225"/>
      <c r="AA35" s="225"/>
      <c r="AB35" s="225"/>
      <c r="AC35" s="225"/>
      <c r="AD35" s="225"/>
    </row>
    <row r="36" spans="1:30" s="189" customFormat="1" ht="13.5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0"/>
      <c r="S36" s="76"/>
      <c r="T36" s="234"/>
      <c r="U36" s="235"/>
      <c r="V36" s="235"/>
      <c r="W36" s="235"/>
      <c r="X36" s="225"/>
      <c r="Y36" s="225"/>
      <c r="Z36" s="225"/>
      <c r="AA36" s="225"/>
      <c r="AB36" s="225"/>
      <c r="AC36" s="225"/>
      <c r="AD36" s="225"/>
    </row>
    <row r="37" spans="1:30" s="189" customFormat="1" ht="15" customHeight="1" x14ac:dyDescent="0.25">
      <c r="A37" s="61"/>
      <c r="B37" s="93" t="s">
        <v>108</v>
      </c>
      <c r="C37" s="51"/>
      <c r="D37" s="51"/>
      <c r="E37" s="51"/>
      <c r="F37" s="51"/>
      <c r="G37" s="51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62"/>
      <c r="S37" s="76"/>
      <c r="T37" s="216"/>
      <c r="U37" s="235"/>
      <c r="V37" s="235"/>
      <c r="W37" s="235"/>
      <c r="X37" s="225"/>
      <c r="Y37" s="225"/>
    </row>
    <row r="38" spans="1:30" s="189" customFormat="1" ht="18" customHeight="1" x14ac:dyDescent="0.2">
      <c r="A38" s="63"/>
      <c r="B38" s="110"/>
      <c r="C38" s="51"/>
      <c r="D38" s="51"/>
      <c r="E38" s="51"/>
      <c r="F38" s="51"/>
      <c r="G38" s="51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62"/>
      <c r="S38" s="76"/>
      <c r="T38" s="216"/>
      <c r="U38" s="235"/>
      <c r="V38" s="235"/>
      <c r="W38" s="235"/>
      <c r="X38" s="225"/>
      <c r="Y38" s="225"/>
    </row>
    <row r="39" spans="1:30" s="189" customFormat="1" ht="37.5" customHeight="1" x14ac:dyDescent="0.2">
      <c r="A39" s="63"/>
      <c r="B39" s="52"/>
      <c r="C39" s="52"/>
      <c r="D39" s="111" t="s">
        <v>64</v>
      </c>
      <c r="E39" s="107" t="s">
        <v>95</v>
      </c>
      <c r="F39" s="91" t="s">
        <v>107</v>
      </c>
      <c r="G39" s="121" t="s">
        <v>28</v>
      </c>
      <c r="H39" s="109" t="s">
        <v>99</v>
      </c>
      <c r="I39" s="38"/>
      <c r="J39" s="38"/>
      <c r="K39" s="38"/>
      <c r="L39" s="38"/>
      <c r="M39" s="38"/>
      <c r="N39" s="38"/>
      <c r="O39" s="38"/>
      <c r="P39" s="38"/>
      <c r="Q39" s="38"/>
      <c r="R39" s="62"/>
      <c r="S39" s="76"/>
      <c r="T39" s="216"/>
      <c r="U39" s="235"/>
      <c r="V39" s="235"/>
      <c r="W39" s="235"/>
      <c r="X39" s="225"/>
      <c r="Y39" s="225"/>
    </row>
    <row r="40" spans="1:30" s="224" customFormat="1" ht="16.5" customHeight="1" x14ac:dyDescent="0.2">
      <c r="A40" s="182">
        <v>867</v>
      </c>
      <c r="B40" s="53" t="s">
        <v>0</v>
      </c>
      <c r="C40" s="52"/>
      <c r="D40" s="86">
        <v>7.3</v>
      </c>
      <c r="E40" s="86">
        <v>17.3</v>
      </c>
      <c r="F40" s="169">
        <v>4.3</v>
      </c>
      <c r="G40" s="171"/>
      <c r="H40" s="172">
        <f>(F40-D40)/D40</f>
        <v>-0.41095890410958907</v>
      </c>
      <c r="I40" s="38"/>
      <c r="J40" s="38"/>
      <c r="K40" s="38"/>
      <c r="L40" s="38"/>
      <c r="M40" s="38"/>
      <c r="N40" s="38"/>
      <c r="O40" s="38"/>
      <c r="P40" s="38"/>
      <c r="Q40" s="38"/>
      <c r="R40" s="65"/>
      <c r="S40" s="77"/>
      <c r="T40" s="221"/>
      <c r="U40" s="252" t="str">
        <f>B40</f>
        <v>Bracknell Forest</v>
      </c>
      <c r="V40" s="237" t="b">
        <f t="shared" ref="V40:V61" si="2">IF(U40=$V$2,H40)</f>
        <v>0</v>
      </c>
      <c r="W40" s="235"/>
      <c r="X40" s="225"/>
      <c r="Y40" s="225"/>
      <c r="Z40" s="189"/>
      <c r="AA40" s="189"/>
      <c r="AB40" s="189"/>
      <c r="AC40" s="189"/>
      <c r="AD40" s="189"/>
    </row>
    <row r="41" spans="1:30" ht="16.5" customHeight="1" x14ac:dyDescent="0.2">
      <c r="A41" s="182">
        <v>846</v>
      </c>
      <c r="B41" s="53" t="s">
        <v>22</v>
      </c>
      <c r="C41" s="52"/>
      <c r="D41" s="86">
        <v>0</v>
      </c>
      <c r="E41" s="86">
        <v>0</v>
      </c>
      <c r="F41" s="169">
        <v>0.4</v>
      </c>
      <c r="G41" s="171"/>
      <c r="H41" s="101" t="e">
        <f t="shared" ref="H41:H63" si="3">(F41-D41)/D41</f>
        <v>#DIV/0!</v>
      </c>
      <c r="I41" s="38"/>
      <c r="J41" s="41"/>
      <c r="K41" s="41"/>
      <c r="L41" s="41"/>
      <c r="M41" s="38"/>
      <c r="N41" s="38"/>
      <c r="O41" s="38"/>
      <c r="P41" s="38"/>
      <c r="Q41" s="38"/>
      <c r="R41" s="62"/>
      <c r="S41" s="76"/>
      <c r="T41" s="216"/>
      <c r="U41" s="252" t="str">
        <f t="shared" ref="U41:U61" si="4">B41</f>
        <v>Brighton &amp; Hove</v>
      </c>
      <c r="V41" s="237" t="b">
        <f t="shared" si="2"/>
        <v>0</v>
      </c>
      <c r="W41" s="235"/>
      <c r="X41" s="225"/>
      <c r="Y41" s="225"/>
    </row>
    <row r="42" spans="1:30" ht="16.5" customHeight="1" x14ac:dyDescent="0.2">
      <c r="A42" s="182">
        <v>825</v>
      </c>
      <c r="B42" s="53" t="s">
        <v>8</v>
      </c>
      <c r="C42" s="52"/>
      <c r="D42" s="86">
        <v>15.1</v>
      </c>
      <c r="E42" s="86">
        <v>29.8</v>
      </c>
      <c r="F42" s="169">
        <v>31</v>
      </c>
      <c r="G42" s="171"/>
      <c r="H42" s="101">
        <f t="shared" si="3"/>
        <v>1.0529801324503312</v>
      </c>
      <c r="I42" s="38"/>
      <c r="J42" s="41"/>
      <c r="K42" s="41"/>
      <c r="L42" s="41"/>
      <c r="M42" s="38"/>
      <c r="N42" s="38"/>
      <c r="O42" s="38"/>
      <c r="P42" s="38"/>
      <c r="Q42" s="38"/>
      <c r="R42" s="62"/>
      <c r="S42" s="76"/>
      <c r="T42" s="216"/>
      <c r="U42" s="252" t="str">
        <f t="shared" si="4"/>
        <v>Buckinghamshire</v>
      </c>
      <c r="V42" s="237" t="b">
        <f t="shared" si="2"/>
        <v>0</v>
      </c>
      <c r="W42" s="235"/>
      <c r="X42" s="225"/>
      <c r="Y42" s="225"/>
      <c r="Z42" s="238"/>
    </row>
    <row r="43" spans="1:30" ht="16.5" customHeight="1" x14ac:dyDescent="0.2">
      <c r="A43" s="182">
        <v>845</v>
      </c>
      <c r="B43" s="53" t="s">
        <v>4</v>
      </c>
      <c r="C43" s="52"/>
      <c r="D43" s="86">
        <v>0.3</v>
      </c>
      <c r="E43" s="100">
        <v>0</v>
      </c>
      <c r="F43" s="169">
        <v>0.3</v>
      </c>
      <c r="G43" s="171"/>
      <c r="H43" s="101">
        <f t="shared" si="3"/>
        <v>0</v>
      </c>
      <c r="I43" s="38"/>
      <c r="J43" s="41"/>
      <c r="K43" s="41"/>
      <c r="L43" s="41"/>
      <c r="M43" s="38"/>
      <c r="N43" s="38"/>
      <c r="O43" s="38"/>
      <c r="P43" s="38"/>
      <c r="Q43" s="38"/>
      <c r="R43" s="62"/>
      <c r="S43" s="76"/>
      <c r="T43" s="216"/>
      <c r="U43" s="252" t="str">
        <f t="shared" si="4"/>
        <v>East Sussex</v>
      </c>
      <c r="V43" s="237" t="b">
        <f t="shared" si="2"/>
        <v>0</v>
      </c>
      <c r="W43" s="235"/>
      <c r="X43" s="225"/>
      <c r="Y43" s="225"/>
      <c r="Z43" s="48"/>
    </row>
    <row r="44" spans="1:30" ht="16.5" customHeight="1" x14ac:dyDescent="0.2">
      <c r="A44" s="182">
        <v>850</v>
      </c>
      <c r="B44" s="53" t="s">
        <v>6</v>
      </c>
      <c r="C44" s="52"/>
      <c r="D44" s="86">
        <v>17.8</v>
      </c>
      <c r="E44" s="86">
        <v>13.3</v>
      </c>
      <c r="F44" s="169">
        <v>15.6</v>
      </c>
      <c r="G44" s="171"/>
      <c r="H44" s="101">
        <f t="shared" si="3"/>
        <v>-0.12359550561797758</v>
      </c>
      <c r="I44" s="38"/>
      <c r="J44" s="41"/>
      <c r="K44" s="41"/>
      <c r="L44" s="41"/>
      <c r="M44" s="38"/>
      <c r="N44" s="38"/>
      <c r="O44" s="38"/>
      <c r="P44" s="38"/>
      <c r="Q44" s="38"/>
      <c r="R44" s="62"/>
      <c r="S44" s="76"/>
      <c r="T44" s="216"/>
      <c r="U44" s="252" t="str">
        <f t="shared" si="4"/>
        <v>Hampshire</v>
      </c>
      <c r="V44" s="237" t="b">
        <f t="shared" si="2"/>
        <v>0</v>
      </c>
      <c r="W44" s="235"/>
      <c r="X44" s="225"/>
      <c r="Y44" s="225"/>
    </row>
    <row r="45" spans="1:30" ht="16.5" customHeight="1" x14ac:dyDescent="0.2">
      <c r="A45" s="182">
        <v>921</v>
      </c>
      <c r="B45" s="53" t="s">
        <v>1</v>
      </c>
      <c r="C45" s="52"/>
      <c r="D45" s="86">
        <v>8.5</v>
      </c>
      <c r="E45" s="86">
        <v>11.5</v>
      </c>
      <c r="F45" s="169">
        <v>11.7</v>
      </c>
      <c r="G45" s="171"/>
      <c r="H45" s="101">
        <f t="shared" si="3"/>
        <v>0.37647058823529406</v>
      </c>
      <c r="I45" s="38"/>
      <c r="J45" s="41"/>
      <c r="K45" s="41"/>
      <c r="L45" s="41"/>
      <c r="M45" s="38"/>
      <c r="N45" s="38"/>
      <c r="O45" s="38"/>
      <c r="P45" s="38"/>
      <c r="Q45" s="38"/>
      <c r="R45" s="62"/>
      <c r="S45" s="76"/>
      <c r="T45" s="216"/>
      <c r="U45" s="252" t="str">
        <f t="shared" si="4"/>
        <v>Isle of Wight</v>
      </c>
      <c r="V45" s="237" t="b">
        <f t="shared" si="2"/>
        <v>0</v>
      </c>
      <c r="W45" s="235"/>
      <c r="X45" s="225"/>
      <c r="Y45" s="225"/>
    </row>
    <row r="46" spans="1:30" ht="16.5" customHeight="1" x14ac:dyDescent="0.2">
      <c r="A46" s="182">
        <v>886</v>
      </c>
      <c r="B46" s="53" t="s">
        <v>9</v>
      </c>
      <c r="C46" s="52"/>
      <c r="D46" s="86">
        <v>10.8</v>
      </c>
      <c r="E46" s="86">
        <v>9.5</v>
      </c>
      <c r="F46" s="169">
        <v>9.6999999999999993</v>
      </c>
      <c r="G46" s="171"/>
      <c r="H46" s="101">
        <f t="shared" si="3"/>
        <v>-0.10185185185185197</v>
      </c>
      <c r="I46" s="38"/>
      <c r="J46" s="41"/>
      <c r="K46" s="41"/>
      <c r="L46" s="41"/>
      <c r="M46" s="38"/>
      <c r="N46" s="38"/>
      <c r="O46" s="38"/>
      <c r="P46" s="38"/>
      <c r="Q46" s="38"/>
      <c r="R46" s="62"/>
      <c r="S46" s="76"/>
      <c r="T46" s="216"/>
      <c r="U46" s="252" t="str">
        <f t="shared" si="4"/>
        <v>Kent</v>
      </c>
      <c r="V46" s="237" t="b">
        <f t="shared" si="2"/>
        <v>0</v>
      </c>
      <c r="W46" s="235"/>
      <c r="X46" s="225"/>
      <c r="Y46" s="225"/>
    </row>
    <row r="47" spans="1:30" s="189" customFormat="1" ht="16.5" customHeight="1" x14ac:dyDescent="0.2">
      <c r="A47" s="182">
        <v>887</v>
      </c>
      <c r="B47" s="53" t="s">
        <v>2</v>
      </c>
      <c r="C47" s="52"/>
      <c r="D47" s="86">
        <v>37</v>
      </c>
      <c r="E47" s="86">
        <v>29.1</v>
      </c>
      <c r="F47" s="169">
        <v>34.700000000000003</v>
      </c>
      <c r="G47" s="171"/>
      <c r="H47" s="101">
        <f t="shared" si="3"/>
        <v>-6.2162162162162082E-2</v>
      </c>
      <c r="I47" s="38"/>
      <c r="J47" s="41"/>
      <c r="K47" s="41"/>
      <c r="L47" s="41"/>
      <c r="M47" s="38"/>
      <c r="N47" s="38"/>
      <c r="O47" s="38"/>
      <c r="P47" s="38"/>
      <c r="Q47" s="38"/>
      <c r="R47" s="62"/>
      <c r="S47" s="76"/>
      <c r="T47" s="216"/>
      <c r="U47" s="252" t="str">
        <f t="shared" si="4"/>
        <v>Medway</v>
      </c>
      <c r="V47" s="237" t="b">
        <f t="shared" si="2"/>
        <v>0</v>
      </c>
      <c r="W47" s="235"/>
      <c r="X47" s="225"/>
      <c r="Y47" s="225"/>
    </row>
    <row r="48" spans="1:30" s="189" customFormat="1" ht="16.5" customHeight="1" x14ac:dyDescent="0.2">
      <c r="A48" s="182">
        <v>826</v>
      </c>
      <c r="B48" s="53" t="s">
        <v>10</v>
      </c>
      <c r="C48" s="52"/>
      <c r="D48" s="86">
        <v>11.2</v>
      </c>
      <c r="E48" s="86">
        <v>8.6</v>
      </c>
      <c r="F48" s="169">
        <v>5.8</v>
      </c>
      <c r="G48" s="171"/>
      <c r="H48" s="101">
        <f t="shared" si="3"/>
        <v>-0.48214285714285715</v>
      </c>
      <c r="I48" s="38"/>
      <c r="J48" s="41"/>
      <c r="K48" s="41"/>
      <c r="L48" s="41"/>
      <c r="M48" s="38"/>
      <c r="N48" s="38"/>
      <c r="O48" s="38"/>
      <c r="P48" s="38"/>
      <c r="Q48" s="38"/>
      <c r="R48" s="62"/>
      <c r="S48" s="76"/>
      <c r="T48" s="216"/>
      <c r="U48" s="252" t="str">
        <f t="shared" si="4"/>
        <v>Milton Keynes</v>
      </c>
      <c r="V48" s="237" t="b">
        <f t="shared" si="2"/>
        <v>0</v>
      </c>
      <c r="W48" s="235"/>
      <c r="X48" s="225"/>
      <c r="Y48" s="225"/>
    </row>
    <row r="49" spans="1:27" s="189" customFormat="1" ht="16.5" customHeight="1" x14ac:dyDescent="0.2">
      <c r="A49" s="182">
        <v>931</v>
      </c>
      <c r="B49" s="53" t="s">
        <v>11</v>
      </c>
      <c r="C49" s="52"/>
      <c r="D49" s="86">
        <v>7</v>
      </c>
      <c r="E49" s="86">
        <v>9.3000000000000007</v>
      </c>
      <c r="F49" s="169">
        <v>10</v>
      </c>
      <c r="G49" s="171"/>
      <c r="H49" s="101">
        <f t="shared" si="3"/>
        <v>0.42857142857142855</v>
      </c>
      <c r="I49" s="38"/>
      <c r="J49" s="41"/>
      <c r="K49" s="41"/>
      <c r="L49" s="41"/>
      <c r="M49" s="38"/>
      <c r="N49" s="38"/>
      <c r="O49" s="38"/>
      <c r="P49" s="38"/>
      <c r="Q49" s="38"/>
      <c r="R49" s="62"/>
      <c r="S49" s="76"/>
      <c r="T49" s="216"/>
      <c r="U49" s="252" t="str">
        <f t="shared" si="4"/>
        <v>Oxfordshire</v>
      </c>
      <c r="V49" s="237" t="b">
        <f t="shared" si="2"/>
        <v>0</v>
      </c>
      <c r="W49" s="235"/>
      <c r="X49" s="225"/>
      <c r="Y49" s="225"/>
    </row>
    <row r="50" spans="1:27" s="189" customFormat="1" ht="16.5" customHeight="1" x14ac:dyDescent="0.2">
      <c r="A50" s="182">
        <v>851</v>
      </c>
      <c r="B50" s="53" t="s">
        <v>12</v>
      </c>
      <c r="C50" s="52"/>
      <c r="D50" s="86">
        <v>2.6</v>
      </c>
      <c r="E50" s="86">
        <v>1</v>
      </c>
      <c r="F50" s="169">
        <v>0.9</v>
      </c>
      <c r="G50" s="171"/>
      <c r="H50" s="101">
        <f t="shared" si="3"/>
        <v>-0.65384615384615385</v>
      </c>
      <c r="I50" s="38"/>
      <c r="J50" s="41"/>
      <c r="K50" s="41"/>
      <c r="L50" s="41"/>
      <c r="M50" s="38"/>
      <c r="N50" s="38"/>
      <c r="O50" s="38"/>
      <c r="P50" s="38"/>
      <c r="Q50" s="38"/>
      <c r="R50" s="62"/>
      <c r="S50" s="76"/>
      <c r="T50" s="216"/>
      <c r="U50" s="252" t="str">
        <f t="shared" si="4"/>
        <v>Portsmouth</v>
      </c>
      <c r="V50" s="237" t="b">
        <f t="shared" si="2"/>
        <v>0</v>
      </c>
      <c r="W50" s="235"/>
      <c r="X50" s="225"/>
      <c r="Y50" s="225"/>
    </row>
    <row r="51" spans="1:27" s="189" customFormat="1" ht="16.5" customHeight="1" x14ac:dyDescent="0.2">
      <c r="A51" s="182">
        <v>870</v>
      </c>
      <c r="B51" s="53" t="s">
        <v>3</v>
      </c>
      <c r="C51" s="52"/>
      <c r="D51" s="86">
        <v>32.700000000000003</v>
      </c>
      <c r="E51" s="86">
        <v>32.200000000000003</v>
      </c>
      <c r="F51" s="169">
        <v>27.5</v>
      </c>
      <c r="G51" s="171"/>
      <c r="H51" s="101">
        <f t="shared" si="3"/>
        <v>-0.15902140672782883</v>
      </c>
      <c r="I51" s="38"/>
      <c r="J51" s="41"/>
      <c r="K51" s="41"/>
      <c r="L51" s="41"/>
      <c r="M51" s="38"/>
      <c r="N51" s="38"/>
      <c r="O51" s="38"/>
      <c r="P51" s="38"/>
      <c r="Q51" s="38"/>
      <c r="R51" s="62"/>
      <c r="S51" s="76"/>
      <c r="T51" s="216"/>
      <c r="U51" s="252" t="str">
        <f t="shared" si="4"/>
        <v>Reading</v>
      </c>
      <c r="V51" s="237" t="b">
        <f t="shared" si="2"/>
        <v>0</v>
      </c>
      <c r="W51" s="235"/>
      <c r="X51" s="225"/>
      <c r="Y51" s="225"/>
    </row>
    <row r="52" spans="1:27" s="189" customFormat="1" ht="16.5" customHeight="1" x14ac:dyDescent="0.2">
      <c r="A52" s="182">
        <v>871</v>
      </c>
      <c r="B52" s="53" t="s">
        <v>13</v>
      </c>
      <c r="C52" s="52"/>
      <c r="D52" s="86">
        <v>33.1</v>
      </c>
      <c r="E52" s="86">
        <v>31.8</v>
      </c>
      <c r="F52" s="169">
        <v>45.2</v>
      </c>
      <c r="G52" s="171"/>
      <c r="H52" s="101">
        <f t="shared" si="3"/>
        <v>0.36555891238670696</v>
      </c>
      <c r="I52" s="38"/>
      <c r="J52" s="41"/>
      <c r="K52" s="41"/>
      <c r="L52" s="41"/>
      <c r="M52" s="38"/>
      <c r="N52" s="38"/>
      <c r="O52" s="38"/>
      <c r="P52" s="38"/>
      <c r="Q52" s="38"/>
      <c r="R52" s="62"/>
      <c r="S52" s="76"/>
      <c r="T52" s="216"/>
      <c r="U52" s="252" t="str">
        <f t="shared" si="4"/>
        <v>Slough</v>
      </c>
      <c r="V52" s="237" t="b">
        <f t="shared" si="2"/>
        <v>0</v>
      </c>
      <c r="W52" s="235"/>
      <c r="X52" s="225"/>
      <c r="Y52" s="225"/>
    </row>
    <row r="53" spans="1:27" s="189" customFormat="1" ht="16.5" customHeight="1" x14ac:dyDescent="0.2">
      <c r="A53" s="182">
        <v>933</v>
      </c>
      <c r="B53" s="53" t="s">
        <v>27</v>
      </c>
      <c r="C53" s="52"/>
      <c r="D53" s="86">
        <v>19.7</v>
      </c>
      <c r="E53" s="86">
        <v>8.6</v>
      </c>
      <c r="F53" s="169">
        <v>10.1</v>
      </c>
      <c r="G53" s="171"/>
      <c r="H53" s="101">
        <f t="shared" si="3"/>
        <v>-0.48730964467005078</v>
      </c>
      <c r="I53" s="38"/>
      <c r="J53" s="41"/>
      <c r="K53" s="41"/>
      <c r="L53" s="41"/>
      <c r="M53" s="38"/>
      <c r="N53" s="38"/>
      <c r="O53" s="38"/>
      <c r="P53" s="38"/>
      <c r="Q53" s="38"/>
      <c r="R53" s="62"/>
      <c r="S53" s="76"/>
      <c r="T53" s="216"/>
      <c r="U53" s="252" t="str">
        <f t="shared" si="4"/>
        <v>Somerset</v>
      </c>
      <c r="V53" s="237" t="b">
        <f t="shared" si="2"/>
        <v>0</v>
      </c>
      <c r="W53" s="235"/>
      <c r="X53" s="225"/>
      <c r="Y53" s="225"/>
    </row>
    <row r="54" spans="1:27" s="189" customFormat="1" ht="16.5" customHeight="1" x14ac:dyDescent="0.2">
      <c r="A54" s="182">
        <v>852</v>
      </c>
      <c r="B54" s="53" t="s">
        <v>14</v>
      </c>
      <c r="C54" s="52"/>
      <c r="D54" s="86">
        <v>12.8</v>
      </c>
      <c r="E54" s="86">
        <v>29.9</v>
      </c>
      <c r="F54" s="169">
        <v>20.2</v>
      </c>
      <c r="G54" s="173"/>
      <c r="H54" s="101">
        <f t="shared" si="3"/>
        <v>0.57812499999999989</v>
      </c>
      <c r="I54" s="38"/>
      <c r="J54" s="41"/>
      <c r="K54" s="41"/>
      <c r="L54" s="41"/>
      <c r="M54" s="38"/>
      <c r="N54" s="38"/>
      <c r="O54" s="38"/>
      <c r="P54" s="38"/>
      <c r="Q54" s="38"/>
      <c r="R54" s="62"/>
      <c r="S54" s="76"/>
      <c r="T54" s="216"/>
      <c r="U54" s="252" t="str">
        <f t="shared" si="4"/>
        <v>Southampton</v>
      </c>
      <c r="V54" s="237" t="b">
        <f t="shared" si="2"/>
        <v>0</v>
      </c>
      <c r="W54" s="235"/>
      <c r="X54" s="225"/>
      <c r="Y54" s="225"/>
    </row>
    <row r="55" spans="1:27" s="189" customFormat="1" ht="16.5" customHeight="1" x14ac:dyDescent="0.2">
      <c r="A55" s="182">
        <v>936</v>
      </c>
      <c r="B55" s="53" t="s">
        <v>7</v>
      </c>
      <c r="C55" s="52"/>
      <c r="D55" s="86">
        <v>20.100000000000001</v>
      </c>
      <c r="E55" s="86">
        <v>25.1</v>
      </c>
      <c r="F55" s="169">
        <v>28.2</v>
      </c>
      <c r="G55" s="173"/>
      <c r="H55" s="101">
        <f t="shared" si="3"/>
        <v>0.40298507462686556</v>
      </c>
      <c r="I55" s="38"/>
      <c r="J55" s="41"/>
      <c r="K55" s="41"/>
      <c r="L55" s="41"/>
      <c r="M55" s="38"/>
      <c r="N55" s="38"/>
      <c r="O55" s="38"/>
      <c r="P55" s="38"/>
      <c r="Q55" s="38"/>
      <c r="R55" s="62"/>
      <c r="S55" s="76"/>
      <c r="T55" s="216"/>
      <c r="U55" s="252" t="str">
        <f t="shared" si="4"/>
        <v>Surrey</v>
      </c>
      <c r="V55" s="237" t="b">
        <f t="shared" si="2"/>
        <v>0</v>
      </c>
      <c r="W55" s="235"/>
      <c r="X55" s="225"/>
      <c r="Y55" s="225"/>
    </row>
    <row r="56" spans="1:27" s="189" customFormat="1" ht="16.5" customHeight="1" x14ac:dyDescent="0.2">
      <c r="A56" s="182">
        <v>866</v>
      </c>
      <c r="B56" s="53" t="s">
        <v>41</v>
      </c>
      <c r="C56" s="52"/>
      <c r="D56" s="86">
        <v>47.5</v>
      </c>
      <c r="E56" s="86">
        <v>47.1</v>
      </c>
      <c r="F56" s="169">
        <v>33.9</v>
      </c>
      <c r="G56" s="173"/>
      <c r="H56" s="101">
        <f t="shared" si="3"/>
        <v>-0.28631578947368425</v>
      </c>
      <c r="I56" s="38"/>
      <c r="J56" s="41"/>
      <c r="K56" s="41"/>
      <c r="L56" s="41"/>
      <c r="M56" s="38"/>
      <c r="N56" s="38"/>
      <c r="O56" s="38"/>
      <c r="P56" s="38"/>
      <c r="Q56" s="38"/>
      <c r="R56" s="62"/>
      <c r="S56" s="76"/>
      <c r="T56" s="216"/>
      <c r="U56" s="252" t="str">
        <f t="shared" si="4"/>
        <v>Swindon</v>
      </c>
      <c r="V56" s="237" t="b">
        <f t="shared" si="2"/>
        <v>0</v>
      </c>
      <c r="W56" s="235"/>
      <c r="X56" s="225"/>
      <c r="Y56" s="225"/>
    </row>
    <row r="57" spans="1:27" s="189" customFormat="1" ht="16.5" customHeight="1" x14ac:dyDescent="0.2">
      <c r="A57" s="182">
        <v>869</v>
      </c>
      <c r="B57" s="53" t="s">
        <v>15</v>
      </c>
      <c r="C57" s="52"/>
      <c r="D57" s="86">
        <v>13.3</v>
      </c>
      <c r="E57" s="100">
        <v>12</v>
      </c>
      <c r="F57" s="169">
        <v>11.1</v>
      </c>
      <c r="G57" s="173"/>
      <c r="H57" s="101">
        <f t="shared" si="3"/>
        <v>-0.16541353383458654</v>
      </c>
      <c r="I57" s="38"/>
      <c r="J57" s="41"/>
      <c r="K57" s="41"/>
      <c r="L57" s="41"/>
      <c r="M57" s="38"/>
      <c r="N57" s="38"/>
      <c r="O57" s="38"/>
      <c r="P57" s="38"/>
      <c r="Q57" s="38"/>
      <c r="R57" s="62"/>
      <c r="S57" s="76"/>
      <c r="T57" s="216"/>
      <c r="U57" s="252" t="str">
        <f t="shared" si="4"/>
        <v>West Berkshire</v>
      </c>
      <c r="V57" s="237" t="b">
        <f t="shared" si="2"/>
        <v>0</v>
      </c>
      <c r="W57" s="235"/>
      <c r="X57" s="225"/>
      <c r="Y57" s="225"/>
    </row>
    <row r="58" spans="1:27" s="189" customFormat="1" ht="16.5" customHeight="1" x14ac:dyDescent="0.2">
      <c r="A58" s="182">
        <v>938</v>
      </c>
      <c r="B58" s="53" t="s">
        <v>5</v>
      </c>
      <c r="C58" s="52"/>
      <c r="D58" s="86">
        <v>11</v>
      </c>
      <c r="E58" s="100">
        <v>12.7</v>
      </c>
      <c r="F58" s="169">
        <v>14.9</v>
      </c>
      <c r="G58" s="173"/>
      <c r="H58" s="101">
        <f t="shared" si="3"/>
        <v>0.35454545454545455</v>
      </c>
      <c r="I58" s="38"/>
      <c r="J58" s="41"/>
      <c r="K58" s="41"/>
      <c r="L58" s="41"/>
      <c r="M58" s="38"/>
      <c r="N58" s="38"/>
      <c r="O58" s="38"/>
      <c r="P58" s="38"/>
      <c r="Q58" s="38"/>
      <c r="R58" s="62"/>
      <c r="S58" s="76"/>
      <c r="T58" s="216"/>
      <c r="U58" s="252" t="str">
        <f t="shared" si="4"/>
        <v>West Sussex</v>
      </c>
      <c r="V58" s="237" t="b">
        <f t="shared" si="2"/>
        <v>0</v>
      </c>
      <c r="W58" s="235"/>
      <c r="X58" s="225"/>
      <c r="Y58" s="225"/>
    </row>
    <row r="59" spans="1:27" s="189" customFormat="1" ht="16.5" customHeight="1" x14ac:dyDescent="0.2">
      <c r="A59" s="182">
        <v>868</v>
      </c>
      <c r="B59" s="53" t="s">
        <v>21</v>
      </c>
      <c r="C59" s="52"/>
      <c r="D59" s="100">
        <v>31.1</v>
      </c>
      <c r="E59" s="86">
        <v>39.5</v>
      </c>
      <c r="F59" s="169">
        <v>28.4</v>
      </c>
      <c r="G59" s="173"/>
      <c r="H59" s="101">
        <f t="shared" si="3"/>
        <v>-8.6816720257234817E-2</v>
      </c>
      <c r="I59" s="38"/>
      <c r="J59" s="41"/>
      <c r="K59" s="41"/>
      <c r="L59" s="41"/>
      <c r="M59" s="38"/>
      <c r="N59" s="38"/>
      <c r="O59" s="38"/>
      <c r="P59" s="38"/>
      <c r="Q59" s="38"/>
      <c r="R59" s="62"/>
      <c r="S59" s="76"/>
      <c r="T59" s="216"/>
      <c r="U59" s="252" t="str">
        <f t="shared" si="4"/>
        <v>Windsor &amp; Maidenhead</v>
      </c>
      <c r="V59" s="237" t="b">
        <f t="shared" si="2"/>
        <v>0</v>
      </c>
      <c r="W59" s="235"/>
      <c r="X59" s="225"/>
      <c r="Y59" s="225"/>
    </row>
    <row r="60" spans="1:27" s="189" customFormat="1" ht="16.5" customHeight="1" x14ac:dyDescent="0.2">
      <c r="A60" s="182">
        <v>872</v>
      </c>
      <c r="B60" s="53" t="s">
        <v>16</v>
      </c>
      <c r="C60" s="52"/>
      <c r="D60" s="100">
        <v>30.5</v>
      </c>
      <c r="E60" s="86">
        <v>35.5</v>
      </c>
      <c r="F60" s="169">
        <v>24.1</v>
      </c>
      <c r="G60" s="173"/>
      <c r="H60" s="101">
        <f t="shared" si="3"/>
        <v>-0.20983606557377044</v>
      </c>
      <c r="I60" s="38"/>
      <c r="J60" s="41"/>
      <c r="K60" s="41"/>
      <c r="L60" s="41"/>
      <c r="M60" s="38"/>
      <c r="N60" s="38"/>
      <c r="O60" s="38"/>
      <c r="P60" s="38"/>
      <c r="Q60" s="38"/>
      <c r="R60" s="62"/>
      <c r="S60" s="76"/>
      <c r="T60" s="216"/>
      <c r="U60" s="252" t="str">
        <f t="shared" si="4"/>
        <v>Wokingham</v>
      </c>
      <c r="V60" s="237" t="b">
        <f t="shared" si="2"/>
        <v>0</v>
      </c>
    </row>
    <row r="61" spans="1:27" s="189" customFormat="1" ht="16.5" customHeight="1" x14ac:dyDescent="0.2">
      <c r="A61" s="182">
        <v>108</v>
      </c>
      <c r="B61" s="72" t="s">
        <v>23</v>
      </c>
      <c r="C61" s="52"/>
      <c r="D61" s="125">
        <v>14</v>
      </c>
      <c r="E61" s="125">
        <v>15.8</v>
      </c>
      <c r="F61" s="125">
        <v>16.3</v>
      </c>
      <c r="G61" s="173"/>
      <c r="H61" s="102">
        <f t="shared" si="3"/>
        <v>0.16428571428571434</v>
      </c>
      <c r="I61" s="38"/>
      <c r="J61" s="41"/>
      <c r="K61" s="41"/>
      <c r="L61" s="41"/>
      <c r="M61" s="38"/>
      <c r="N61" s="38"/>
      <c r="O61" s="38"/>
      <c r="P61" s="38"/>
      <c r="Q61" s="38"/>
      <c r="R61" s="62"/>
      <c r="S61" s="76"/>
      <c r="T61" s="216"/>
      <c r="U61" s="252" t="str">
        <f t="shared" si="4"/>
        <v>South East</v>
      </c>
      <c r="V61" s="237" t="b">
        <f t="shared" si="2"/>
        <v>0</v>
      </c>
    </row>
    <row r="62" spans="1:27" s="189" customFormat="1" ht="16.5" customHeight="1" x14ac:dyDescent="0.2">
      <c r="A62" s="182">
        <v>109</v>
      </c>
      <c r="B62" s="115" t="s">
        <v>43</v>
      </c>
      <c r="C62" s="52"/>
      <c r="D62" s="126">
        <v>16.3</v>
      </c>
      <c r="E62" s="126">
        <v>17.600000000000001</v>
      </c>
      <c r="F62" s="126">
        <v>15.3</v>
      </c>
      <c r="G62" s="173"/>
      <c r="H62" s="119">
        <f t="shared" si="3"/>
        <v>-6.1349693251533742E-2</v>
      </c>
      <c r="I62" s="38"/>
      <c r="J62" s="41"/>
      <c r="K62" s="41"/>
      <c r="L62" s="41"/>
      <c r="M62" s="38"/>
      <c r="N62" s="38"/>
      <c r="O62" s="38"/>
      <c r="P62" s="38"/>
      <c r="Q62" s="38"/>
      <c r="R62" s="62"/>
      <c r="S62" s="76"/>
      <c r="T62" s="216"/>
      <c r="U62" s="252" t="str">
        <f t="shared" ref="U62:U63" si="5">B62</f>
        <v>South West</v>
      </c>
      <c r="V62" s="237" t="b">
        <f t="shared" ref="V62:V63" si="6">IF(U62=$V$2,H62)</f>
        <v>0</v>
      </c>
    </row>
    <row r="63" spans="1:27" s="189" customFormat="1" ht="16.5" customHeight="1" x14ac:dyDescent="0.2">
      <c r="A63" s="182">
        <v>100</v>
      </c>
      <c r="B63" s="95" t="s">
        <v>38</v>
      </c>
      <c r="C63" s="49"/>
      <c r="D63" s="127">
        <v>14.8</v>
      </c>
      <c r="E63" s="127">
        <v>15.6</v>
      </c>
      <c r="F63" s="127">
        <v>15</v>
      </c>
      <c r="G63" s="173"/>
      <c r="H63" s="103">
        <f t="shared" si="3"/>
        <v>1.3513513513513466E-2</v>
      </c>
      <c r="I63" s="38"/>
      <c r="J63" s="38"/>
      <c r="K63" s="38"/>
      <c r="L63" s="38"/>
      <c r="M63" s="38"/>
      <c r="N63" s="38"/>
      <c r="O63" s="38"/>
      <c r="P63" s="38"/>
      <c r="Q63" s="38"/>
      <c r="R63" s="62"/>
      <c r="S63" s="76"/>
      <c r="T63" s="216"/>
      <c r="U63" s="252" t="str">
        <f t="shared" si="5"/>
        <v>England</v>
      </c>
      <c r="V63" s="237" t="b">
        <f t="shared" si="6"/>
        <v>0</v>
      </c>
    </row>
    <row r="64" spans="1:27" s="189" customFormat="1" ht="1.5" customHeight="1" x14ac:dyDescent="0.2">
      <c r="A64" s="89"/>
      <c r="B64" s="50"/>
      <c r="C64" s="50"/>
      <c r="D64" s="48"/>
      <c r="E64" s="48"/>
      <c r="F64" s="48"/>
      <c r="G64" s="48"/>
      <c r="H64" s="48"/>
      <c r="I64" s="38"/>
      <c r="J64" s="38"/>
      <c r="K64" s="38"/>
      <c r="L64" s="38"/>
      <c r="M64" s="38"/>
      <c r="N64" s="38"/>
      <c r="O64" s="38"/>
      <c r="P64" s="38"/>
      <c r="Q64" s="38"/>
      <c r="R64" s="62"/>
      <c r="S64" s="76"/>
      <c r="T64" s="216"/>
      <c r="AA64" s="253"/>
    </row>
    <row r="65" spans="1:33" s="189" customFormat="1" ht="15" customHeight="1" x14ac:dyDescent="0.2">
      <c r="A65" s="63"/>
      <c r="B65" s="43"/>
      <c r="C65" s="43"/>
      <c r="D65" s="42"/>
      <c r="E65" s="42"/>
      <c r="F65" s="42"/>
      <c r="G65" s="42"/>
      <c r="H65" s="42"/>
      <c r="I65" s="44"/>
      <c r="J65" s="44"/>
      <c r="K65" s="44"/>
      <c r="L65" s="44"/>
      <c r="M65" s="44"/>
      <c r="N65" s="44"/>
      <c r="O65" s="44"/>
      <c r="P65" s="44"/>
      <c r="Q65" s="45"/>
      <c r="R65" s="62"/>
      <c r="S65" s="76"/>
      <c r="T65" s="216"/>
    </row>
    <row r="66" spans="1:33" s="189" customFormat="1" ht="15" customHeight="1" x14ac:dyDescent="0.2">
      <c r="A66" s="289"/>
      <c r="B66" s="290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1"/>
      <c r="S66" s="76"/>
      <c r="T66" s="216"/>
    </row>
    <row r="67" spans="1:33" s="189" customFormat="1" ht="11.25" customHeight="1" x14ac:dyDescent="0.2">
      <c r="A67" s="292"/>
      <c r="B67" s="293"/>
      <c r="C67" s="293"/>
      <c r="D67" s="295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4"/>
      <c r="S67" s="76"/>
      <c r="T67" s="216"/>
    </row>
    <row r="68" spans="1:33" ht="18.75" customHeight="1" x14ac:dyDescent="0.2">
      <c r="A68" s="5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60"/>
      <c r="S68" s="76"/>
      <c r="T68" s="216"/>
      <c r="AE68" s="189"/>
      <c r="AF68" s="189"/>
      <c r="AG68" s="189"/>
    </row>
    <row r="69" spans="1:33" ht="18.75" customHeight="1" x14ac:dyDescent="0.2">
      <c r="A69" s="63"/>
      <c r="B69" s="71" t="s">
        <v>53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62"/>
      <c r="S69" s="76"/>
      <c r="T69" s="216"/>
      <c r="U69" s="217" t="e">
        <f>VLOOKUP(V69,$U$8:$V$28,2,FALSE)</f>
        <v>#N/A</v>
      </c>
      <c r="V69" s="217" t="str">
        <f>Home!$B$7</f>
        <v>(none)</v>
      </c>
      <c r="W69" s="218" t="str">
        <f>"Selected LA- "&amp;V69</f>
        <v>Selected LA- (none)</v>
      </c>
    </row>
    <row r="70" spans="1:33" ht="18.75" customHeight="1" x14ac:dyDescent="0.2">
      <c r="A70" s="68"/>
      <c r="B70" s="69"/>
      <c r="C70" s="69"/>
      <c r="D70" s="87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70"/>
      <c r="S70" s="76"/>
      <c r="T70" s="216"/>
    </row>
    <row r="71" spans="1:33" ht="13.5" customHeight="1" x14ac:dyDescent="0.2">
      <c r="A71" s="58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  <c r="S71" s="76"/>
      <c r="T71" s="216"/>
      <c r="U71" s="255"/>
      <c r="V71" s="219">
        <v>0</v>
      </c>
      <c r="W71" s="220">
        <v>21.5</v>
      </c>
    </row>
    <row r="72" spans="1:33" s="224" customFormat="1" ht="15" customHeight="1" x14ac:dyDescent="0.2">
      <c r="A72" s="64"/>
      <c r="B72" s="93" t="s">
        <v>109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65"/>
      <c r="S72" s="77"/>
      <c r="T72" s="221"/>
      <c r="U72" s="256" t="s">
        <v>39</v>
      </c>
      <c r="V72" s="219">
        <f>G96</f>
        <v>17.3</v>
      </c>
      <c r="W72" s="223">
        <f>V72</f>
        <v>17.3</v>
      </c>
      <c r="X72" s="134"/>
      <c r="Y72" s="134"/>
      <c r="Z72" s="134"/>
      <c r="AA72" s="134"/>
      <c r="AB72" s="134"/>
      <c r="AC72" s="134"/>
      <c r="AD72" s="134"/>
    </row>
    <row r="73" spans="1:33" ht="18" customHeight="1" x14ac:dyDescent="0.2">
      <c r="A73" s="63"/>
      <c r="B73" s="11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40"/>
      <c r="P73" s="51"/>
      <c r="Q73" s="51"/>
      <c r="R73" s="62"/>
      <c r="S73" s="76"/>
      <c r="T73" s="216"/>
      <c r="U73" s="256" t="s">
        <v>42</v>
      </c>
      <c r="V73" s="220">
        <f>G97</f>
        <v>16.399999999999999</v>
      </c>
      <c r="W73" s="223">
        <f>V73</f>
        <v>16.399999999999999</v>
      </c>
    </row>
    <row r="74" spans="1:33" s="228" customFormat="1" ht="37.5" customHeight="1" x14ac:dyDescent="0.2">
      <c r="A74" s="66"/>
      <c r="B74" s="52"/>
      <c r="C74" s="52"/>
      <c r="D74" s="163" t="s">
        <v>49</v>
      </c>
      <c r="E74" s="165" t="s">
        <v>50</v>
      </c>
      <c r="F74" s="163" t="s">
        <v>52</v>
      </c>
      <c r="G74" s="163" t="s">
        <v>51</v>
      </c>
      <c r="H74" s="51"/>
      <c r="I74" s="51"/>
      <c r="J74" s="51"/>
      <c r="K74" s="51"/>
      <c r="L74" s="51"/>
      <c r="M74" s="51"/>
      <c r="N74" s="51"/>
      <c r="O74" s="40"/>
      <c r="P74" s="51"/>
      <c r="Q74" s="51"/>
      <c r="R74" s="67"/>
      <c r="S74" s="78"/>
      <c r="T74" s="226"/>
      <c r="U74" s="256" t="s">
        <v>40</v>
      </c>
      <c r="V74" s="227">
        <f>G98</f>
        <v>15.4</v>
      </c>
      <c r="W74" s="227">
        <f>V74</f>
        <v>15.4</v>
      </c>
      <c r="X74" s="225"/>
      <c r="Y74" s="225"/>
      <c r="Z74" s="225"/>
      <c r="AA74" s="225"/>
      <c r="AB74" s="225"/>
      <c r="AC74" s="225"/>
      <c r="AD74" s="225"/>
    </row>
    <row r="75" spans="1:33" s="228" customFormat="1" ht="14.25" customHeight="1" x14ac:dyDescent="0.2">
      <c r="A75" s="182">
        <v>867</v>
      </c>
      <c r="B75" s="53" t="s">
        <v>0</v>
      </c>
      <c r="C75" s="52"/>
      <c r="D75" s="99">
        <v>63.2</v>
      </c>
      <c r="E75" s="175">
        <v>2.6</v>
      </c>
      <c r="F75" s="99">
        <v>2.6</v>
      </c>
      <c r="G75" s="169">
        <v>4</v>
      </c>
      <c r="H75" s="51"/>
      <c r="I75" s="51"/>
      <c r="J75" s="51"/>
      <c r="K75" s="51"/>
      <c r="L75" s="51"/>
      <c r="M75" s="51"/>
      <c r="N75" s="51"/>
      <c r="O75" s="40"/>
      <c r="P75" s="51"/>
      <c r="Q75" s="51"/>
      <c r="R75" s="67"/>
      <c r="S75" s="78"/>
      <c r="T75" s="226"/>
      <c r="U75" s="229" t="str">
        <f t="shared" ref="U75:U96" si="7">B75</f>
        <v>Bracknell Forest</v>
      </c>
      <c r="V75" s="230" t="b">
        <f>IF(U75=$V$2,49.9)</f>
        <v>0</v>
      </c>
      <c r="X75" s="225"/>
      <c r="Y75" s="225"/>
      <c r="Z75" s="225"/>
      <c r="AA75" s="225"/>
      <c r="AB75" s="225"/>
      <c r="AC75" s="225"/>
      <c r="AD75" s="225"/>
    </row>
    <row r="76" spans="1:33" s="228" customFormat="1" ht="14.25" customHeight="1" x14ac:dyDescent="0.2">
      <c r="A76" s="182">
        <v>846</v>
      </c>
      <c r="B76" s="53" t="s">
        <v>22</v>
      </c>
      <c r="C76" s="52"/>
      <c r="D76" s="99">
        <v>224.9</v>
      </c>
      <c r="E76" s="175">
        <v>1</v>
      </c>
      <c r="F76" s="99">
        <v>1</v>
      </c>
      <c r="G76" s="169">
        <v>0.4</v>
      </c>
      <c r="H76" s="51"/>
      <c r="I76" s="51"/>
      <c r="J76" s="51"/>
      <c r="K76" s="51"/>
      <c r="L76" s="51"/>
      <c r="M76" s="51"/>
      <c r="N76" s="51"/>
      <c r="O76" s="40"/>
      <c r="P76" s="51"/>
      <c r="Q76" s="51"/>
      <c r="R76" s="67"/>
      <c r="S76" s="78"/>
      <c r="T76" s="226"/>
      <c r="U76" s="229" t="str">
        <f t="shared" si="7"/>
        <v>Brighton &amp; Hove</v>
      </c>
      <c r="V76" s="230" t="b">
        <f t="shared" ref="V76:V98" si="8">IF(U76=$V$2,49.9)</f>
        <v>0</v>
      </c>
      <c r="X76" s="225"/>
      <c r="Y76" s="225"/>
      <c r="Z76" s="225"/>
      <c r="AA76" s="225"/>
      <c r="AB76" s="225"/>
      <c r="AC76" s="225"/>
      <c r="AD76" s="225"/>
    </row>
    <row r="77" spans="1:33" s="228" customFormat="1" ht="14.25" customHeight="1" x14ac:dyDescent="0.2">
      <c r="A77" s="182">
        <v>825</v>
      </c>
      <c r="B77" s="53" t="s">
        <v>8</v>
      </c>
      <c r="C77" s="52"/>
      <c r="D77" s="99">
        <v>206.2</v>
      </c>
      <c r="E77" s="175">
        <v>97.4</v>
      </c>
      <c r="F77" s="99">
        <v>97.4</v>
      </c>
      <c r="G77" s="169">
        <v>32.1</v>
      </c>
      <c r="H77" s="51"/>
      <c r="I77" s="51"/>
      <c r="J77" s="51"/>
      <c r="K77" s="51"/>
      <c r="L77" s="51"/>
      <c r="M77" s="51"/>
      <c r="N77" s="51"/>
      <c r="O77" s="40"/>
      <c r="P77" s="51"/>
      <c r="Q77" s="51"/>
      <c r="R77" s="67"/>
      <c r="S77" s="78"/>
      <c r="T77" s="226"/>
      <c r="U77" s="229" t="str">
        <f t="shared" si="7"/>
        <v>Buckinghamshire</v>
      </c>
      <c r="V77" s="230" t="b">
        <f t="shared" si="8"/>
        <v>0</v>
      </c>
      <c r="X77" s="225"/>
      <c r="Y77" s="225"/>
      <c r="Z77" s="225"/>
      <c r="AA77" s="225"/>
      <c r="AB77" s="225"/>
      <c r="AC77" s="225"/>
      <c r="AD77" s="225"/>
    </row>
    <row r="78" spans="1:33" s="228" customFormat="1" ht="14.25" customHeight="1" x14ac:dyDescent="0.2">
      <c r="A78" s="182">
        <v>845</v>
      </c>
      <c r="B78" s="53" t="s">
        <v>4</v>
      </c>
      <c r="C78" s="52"/>
      <c r="D78" s="99">
        <v>323.7</v>
      </c>
      <c r="E78" s="175">
        <v>1</v>
      </c>
      <c r="F78" s="155">
        <v>1</v>
      </c>
      <c r="G78" s="169">
        <v>0.3</v>
      </c>
      <c r="H78" s="51"/>
      <c r="I78" s="51"/>
      <c r="J78" s="51"/>
      <c r="K78" s="51"/>
      <c r="L78" s="51"/>
      <c r="M78" s="51"/>
      <c r="N78" s="51"/>
      <c r="O78" s="40"/>
      <c r="P78" s="51"/>
      <c r="Q78" s="51"/>
      <c r="R78" s="67"/>
      <c r="S78" s="78"/>
      <c r="T78" s="226"/>
      <c r="U78" s="229" t="str">
        <f t="shared" si="7"/>
        <v>East Sussex</v>
      </c>
      <c r="V78" s="230" t="b">
        <f t="shared" si="8"/>
        <v>0</v>
      </c>
      <c r="X78" s="225"/>
      <c r="Y78" s="225"/>
      <c r="Z78" s="225"/>
      <c r="AA78" s="225"/>
      <c r="AB78" s="225"/>
      <c r="AC78" s="225"/>
      <c r="AD78" s="225"/>
    </row>
    <row r="79" spans="1:33" s="228" customFormat="1" ht="14.25" customHeight="1" x14ac:dyDescent="0.2">
      <c r="A79" s="182">
        <v>850</v>
      </c>
      <c r="B79" s="53" t="s">
        <v>6</v>
      </c>
      <c r="C79" s="52"/>
      <c r="D79" s="99">
        <v>505.3</v>
      </c>
      <c r="E79" s="175">
        <v>100.4</v>
      </c>
      <c r="F79" s="99">
        <v>57</v>
      </c>
      <c r="G79" s="169">
        <v>16.600000000000001</v>
      </c>
      <c r="H79" s="51"/>
      <c r="I79" s="51"/>
      <c r="J79" s="51"/>
      <c r="K79" s="51"/>
      <c r="L79" s="51"/>
      <c r="M79" s="51"/>
      <c r="N79" s="51"/>
      <c r="O79" s="40"/>
      <c r="P79" s="51"/>
      <c r="Q79" s="51"/>
      <c r="R79" s="67"/>
      <c r="S79" s="78"/>
      <c r="T79" s="226"/>
      <c r="U79" s="229" t="str">
        <f t="shared" si="7"/>
        <v>Hampshire</v>
      </c>
      <c r="V79" s="230" t="b">
        <f t="shared" si="8"/>
        <v>0</v>
      </c>
      <c r="X79" s="225"/>
      <c r="Y79" s="225"/>
      <c r="Z79" s="225"/>
      <c r="AA79" s="225"/>
      <c r="AB79" s="225"/>
      <c r="AC79" s="225"/>
      <c r="AD79" s="225"/>
    </row>
    <row r="80" spans="1:33" s="228" customFormat="1" ht="14.25" customHeight="1" x14ac:dyDescent="0.2">
      <c r="A80" s="182">
        <v>921</v>
      </c>
      <c r="B80" s="53" t="s">
        <v>1</v>
      </c>
      <c r="C80" s="52"/>
      <c r="D80" s="99">
        <v>79</v>
      </c>
      <c r="E80" s="175">
        <v>11</v>
      </c>
      <c r="F80" s="99">
        <v>4</v>
      </c>
      <c r="G80" s="169">
        <v>12.2</v>
      </c>
      <c r="H80" s="51"/>
      <c r="I80" s="51"/>
      <c r="J80" s="51"/>
      <c r="K80" s="51"/>
      <c r="L80" s="51"/>
      <c r="M80" s="51"/>
      <c r="N80" s="51"/>
      <c r="O80" s="40"/>
      <c r="P80" s="51"/>
      <c r="Q80" s="51"/>
      <c r="R80" s="67"/>
      <c r="S80" s="78"/>
      <c r="T80" s="226"/>
      <c r="U80" s="229" t="str">
        <f t="shared" si="7"/>
        <v>Isle of Wight</v>
      </c>
      <c r="V80" s="230" t="b">
        <f t="shared" si="8"/>
        <v>0</v>
      </c>
      <c r="X80" s="225"/>
      <c r="Y80" s="225"/>
      <c r="Z80" s="225"/>
      <c r="AA80" s="225"/>
      <c r="AB80" s="225"/>
      <c r="AC80" s="225"/>
      <c r="AD80" s="225"/>
    </row>
    <row r="81" spans="1:30" s="228" customFormat="1" ht="14.25" customHeight="1" x14ac:dyDescent="0.2">
      <c r="A81" s="182">
        <v>886</v>
      </c>
      <c r="B81" s="53" t="s">
        <v>9</v>
      </c>
      <c r="C81" s="52"/>
      <c r="D81" s="99">
        <v>771</v>
      </c>
      <c r="E81" s="175">
        <v>89</v>
      </c>
      <c r="F81" s="99">
        <v>55</v>
      </c>
      <c r="G81" s="169">
        <v>10.3</v>
      </c>
      <c r="H81" s="51"/>
      <c r="I81" s="51"/>
      <c r="J81" s="51"/>
      <c r="K81" s="51"/>
      <c r="L81" s="51"/>
      <c r="M81" s="51"/>
      <c r="N81" s="51"/>
      <c r="O81" s="40"/>
      <c r="P81" s="51"/>
      <c r="Q81" s="51"/>
      <c r="R81" s="67"/>
      <c r="S81" s="78"/>
      <c r="T81" s="226"/>
      <c r="U81" s="229" t="str">
        <f t="shared" si="7"/>
        <v>Kent</v>
      </c>
      <c r="V81" s="230" t="b">
        <f t="shared" si="8"/>
        <v>0</v>
      </c>
      <c r="X81" s="225"/>
      <c r="Y81" s="225"/>
      <c r="Z81" s="225"/>
      <c r="AA81" s="225"/>
      <c r="AB81" s="225"/>
      <c r="AC81" s="225"/>
      <c r="AD81" s="225"/>
    </row>
    <row r="82" spans="1:30" s="228" customFormat="1" ht="14.25" customHeight="1" x14ac:dyDescent="0.2">
      <c r="A82" s="182">
        <v>887</v>
      </c>
      <c r="B82" s="53" t="s">
        <v>2</v>
      </c>
      <c r="C82" s="52"/>
      <c r="D82" s="99">
        <v>171.7</v>
      </c>
      <c r="E82" s="175">
        <v>95</v>
      </c>
      <c r="F82" s="99">
        <v>95</v>
      </c>
      <c r="G82" s="99">
        <v>35.6</v>
      </c>
      <c r="H82" s="51"/>
      <c r="I82" s="51"/>
      <c r="J82" s="51"/>
      <c r="K82" s="51"/>
      <c r="L82" s="51"/>
      <c r="M82" s="51"/>
      <c r="N82" s="51"/>
      <c r="O82" s="40"/>
      <c r="P82" s="51"/>
      <c r="Q82" s="51"/>
      <c r="R82" s="67"/>
      <c r="S82" s="78"/>
      <c r="T82" s="226"/>
      <c r="U82" s="229" t="str">
        <f t="shared" si="7"/>
        <v>Medway</v>
      </c>
      <c r="V82" s="230" t="b">
        <f t="shared" si="8"/>
        <v>0</v>
      </c>
      <c r="X82" s="225"/>
      <c r="Y82" s="225"/>
      <c r="Z82" s="225"/>
      <c r="AA82" s="225"/>
      <c r="AB82" s="225"/>
      <c r="AC82" s="225"/>
      <c r="AD82" s="225"/>
    </row>
    <row r="83" spans="1:30" s="228" customFormat="1" ht="14.25" customHeight="1" x14ac:dyDescent="0.2">
      <c r="A83" s="182">
        <v>826</v>
      </c>
      <c r="B83" s="53" t="s">
        <v>10</v>
      </c>
      <c r="C83" s="52"/>
      <c r="D83" s="99">
        <v>150.69999999999999</v>
      </c>
      <c r="E83" s="175">
        <v>10</v>
      </c>
      <c r="F83" s="99">
        <v>10</v>
      </c>
      <c r="G83" s="99">
        <v>6.2</v>
      </c>
      <c r="H83" s="51"/>
      <c r="I83" s="51"/>
      <c r="J83" s="51"/>
      <c r="K83" s="51"/>
      <c r="L83" s="51"/>
      <c r="M83" s="51"/>
      <c r="N83" s="51"/>
      <c r="O83" s="40"/>
      <c r="P83" s="51"/>
      <c r="Q83" s="51"/>
      <c r="R83" s="67"/>
      <c r="S83" s="78"/>
      <c r="T83" s="226"/>
      <c r="U83" s="229" t="str">
        <f t="shared" si="7"/>
        <v>Milton Keynes</v>
      </c>
      <c r="V83" s="230" t="b">
        <f t="shared" si="8"/>
        <v>0</v>
      </c>
      <c r="X83" s="225"/>
      <c r="Y83" s="225"/>
      <c r="Z83" s="225"/>
      <c r="AA83" s="225"/>
      <c r="AB83" s="225"/>
      <c r="AC83" s="225"/>
      <c r="AD83" s="225"/>
    </row>
    <row r="84" spans="1:30" s="228" customFormat="1" ht="14.25" customHeight="1" x14ac:dyDescent="0.2">
      <c r="A84" s="182">
        <v>931</v>
      </c>
      <c r="B84" s="53" t="s">
        <v>11</v>
      </c>
      <c r="C84" s="52"/>
      <c r="D84" s="99">
        <v>382.6</v>
      </c>
      <c r="E84" s="175">
        <v>49</v>
      </c>
      <c r="F84" s="99">
        <v>49</v>
      </c>
      <c r="G84" s="99">
        <v>11.4</v>
      </c>
      <c r="H84" s="51"/>
      <c r="I84" s="51"/>
      <c r="J84" s="51"/>
      <c r="K84" s="51"/>
      <c r="L84" s="51"/>
      <c r="M84" s="51"/>
      <c r="N84" s="51"/>
      <c r="O84" s="40"/>
      <c r="P84" s="51"/>
      <c r="Q84" s="51"/>
      <c r="R84" s="67"/>
      <c r="S84" s="78"/>
      <c r="T84" s="226"/>
      <c r="U84" s="229" t="str">
        <f t="shared" si="7"/>
        <v>Oxfordshire</v>
      </c>
      <c r="V84" s="230" t="b">
        <f t="shared" si="8"/>
        <v>0</v>
      </c>
      <c r="X84" s="225"/>
      <c r="Y84" s="225"/>
      <c r="Z84" s="225"/>
      <c r="AA84" s="225"/>
      <c r="AB84" s="225"/>
      <c r="AC84" s="225"/>
      <c r="AD84" s="225"/>
    </row>
    <row r="85" spans="1:30" s="228" customFormat="1" ht="14.25" customHeight="1" x14ac:dyDescent="0.2">
      <c r="A85" s="182">
        <v>851</v>
      </c>
      <c r="B85" s="53" t="s">
        <v>12</v>
      </c>
      <c r="C85" s="52"/>
      <c r="D85" s="99">
        <v>195.1</v>
      </c>
      <c r="E85" s="175">
        <v>2</v>
      </c>
      <c r="F85" s="99">
        <v>2</v>
      </c>
      <c r="G85" s="99">
        <v>1</v>
      </c>
      <c r="H85" s="51"/>
      <c r="I85" s="51"/>
      <c r="J85" s="51"/>
      <c r="K85" s="51"/>
      <c r="L85" s="51"/>
      <c r="M85" s="51"/>
      <c r="N85" s="51"/>
      <c r="O85" s="40"/>
      <c r="P85" s="51"/>
      <c r="Q85" s="51"/>
      <c r="R85" s="67"/>
      <c r="S85" s="78"/>
      <c r="T85" s="226"/>
      <c r="U85" s="229" t="str">
        <f t="shared" si="7"/>
        <v>Portsmouth</v>
      </c>
      <c r="V85" s="230" t="b">
        <f t="shared" si="8"/>
        <v>0</v>
      </c>
      <c r="X85" s="225"/>
      <c r="Y85" s="225"/>
      <c r="Z85" s="225"/>
      <c r="AA85" s="225"/>
      <c r="AB85" s="225"/>
      <c r="AC85" s="225"/>
      <c r="AD85" s="225"/>
    </row>
    <row r="86" spans="1:30" s="228" customFormat="1" ht="14.25" customHeight="1" x14ac:dyDescent="0.2">
      <c r="A86" s="182">
        <v>870</v>
      </c>
      <c r="B86" s="53" t="s">
        <v>3</v>
      </c>
      <c r="C86" s="52"/>
      <c r="D86" s="99">
        <v>107.8</v>
      </c>
      <c r="E86" s="175">
        <v>42</v>
      </c>
      <c r="F86" s="99">
        <v>42</v>
      </c>
      <c r="G86" s="99">
        <v>28</v>
      </c>
      <c r="H86" s="51"/>
      <c r="I86" s="51"/>
      <c r="J86" s="51"/>
      <c r="K86" s="51"/>
      <c r="L86" s="51"/>
      <c r="M86" s="51"/>
      <c r="N86" s="51"/>
      <c r="O86" s="40"/>
      <c r="P86" s="51"/>
      <c r="Q86" s="51"/>
      <c r="R86" s="67"/>
      <c r="S86" s="78"/>
      <c r="T86" s="226"/>
      <c r="U86" s="229" t="str">
        <f t="shared" si="7"/>
        <v>Reading</v>
      </c>
      <c r="V86" s="230" t="b">
        <f t="shared" si="8"/>
        <v>0</v>
      </c>
      <c r="X86" s="225"/>
      <c r="Y86" s="225"/>
      <c r="Z86" s="225"/>
      <c r="AA86" s="225"/>
      <c r="AB86" s="225"/>
      <c r="AC86" s="225"/>
      <c r="AD86" s="225"/>
    </row>
    <row r="87" spans="1:30" s="228" customFormat="1" ht="14.25" customHeight="1" x14ac:dyDescent="0.2">
      <c r="A87" s="182">
        <v>871</v>
      </c>
      <c r="B87" s="53" t="s">
        <v>13</v>
      </c>
      <c r="C87" s="52"/>
      <c r="D87" s="99">
        <v>80.400000000000006</v>
      </c>
      <c r="E87" s="175">
        <v>69.400000000000006</v>
      </c>
      <c r="F87" s="99">
        <v>47.8</v>
      </c>
      <c r="G87" s="99">
        <v>46.3</v>
      </c>
      <c r="H87" s="51"/>
      <c r="I87" s="51"/>
      <c r="J87" s="51"/>
      <c r="K87" s="51"/>
      <c r="L87" s="51"/>
      <c r="M87" s="51"/>
      <c r="N87" s="51"/>
      <c r="O87" s="40"/>
      <c r="P87" s="51"/>
      <c r="Q87" s="51"/>
      <c r="R87" s="67"/>
      <c r="S87" s="78"/>
      <c r="T87" s="226"/>
      <c r="U87" s="229" t="str">
        <f t="shared" si="7"/>
        <v>Slough</v>
      </c>
      <c r="V87" s="230" t="b">
        <f t="shared" si="8"/>
        <v>0</v>
      </c>
      <c r="X87" s="225"/>
      <c r="Y87" s="225"/>
      <c r="Z87" s="225"/>
      <c r="AA87" s="225"/>
      <c r="AB87" s="225"/>
      <c r="AC87" s="225"/>
      <c r="AD87" s="225"/>
    </row>
    <row r="88" spans="1:30" s="228" customFormat="1" ht="14.25" customHeight="1" x14ac:dyDescent="0.2">
      <c r="A88" s="182">
        <v>933</v>
      </c>
      <c r="B88" s="53" t="s">
        <v>27</v>
      </c>
      <c r="C88" s="52"/>
      <c r="D88" s="99">
        <v>252.1</v>
      </c>
      <c r="E88" s="175">
        <v>30</v>
      </c>
      <c r="F88" s="99">
        <v>30</v>
      </c>
      <c r="G88" s="99">
        <v>10.6</v>
      </c>
      <c r="H88" s="51"/>
      <c r="I88" s="51"/>
      <c r="J88" s="51"/>
      <c r="K88" s="51"/>
      <c r="L88" s="51"/>
      <c r="M88" s="51"/>
      <c r="N88" s="51"/>
      <c r="O88" s="40"/>
      <c r="P88" s="51"/>
      <c r="Q88" s="51"/>
      <c r="R88" s="67"/>
      <c r="S88" s="78"/>
      <c r="T88" s="226"/>
      <c r="U88" s="229" t="str">
        <f t="shared" si="7"/>
        <v>Somerset</v>
      </c>
      <c r="V88" s="230" t="b">
        <f t="shared" si="8"/>
        <v>0</v>
      </c>
      <c r="X88" s="225"/>
      <c r="Y88" s="225"/>
      <c r="Z88" s="225"/>
      <c r="AA88" s="225"/>
      <c r="AB88" s="225"/>
      <c r="AC88" s="225"/>
      <c r="AD88" s="225"/>
    </row>
    <row r="89" spans="1:30" s="228" customFormat="1" ht="14.25" customHeight="1" x14ac:dyDescent="0.2">
      <c r="A89" s="182">
        <v>852</v>
      </c>
      <c r="B89" s="53" t="s">
        <v>14</v>
      </c>
      <c r="C89" s="52"/>
      <c r="D89" s="99">
        <v>162.30000000000001</v>
      </c>
      <c r="E89" s="175">
        <v>43.2</v>
      </c>
      <c r="F89" s="99">
        <v>43.2</v>
      </c>
      <c r="G89" s="99">
        <v>21</v>
      </c>
      <c r="H89" s="51"/>
      <c r="I89" s="51"/>
      <c r="J89" s="51"/>
      <c r="K89" s="51"/>
      <c r="L89" s="51"/>
      <c r="M89" s="51"/>
      <c r="N89" s="51"/>
      <c r="O89" s="40"/>
      <c r="P89" s="51"/>
      <c r="Q89" s="51"/>
      <c r="R89" s="67"/>
      <c r="S89" s="78"/>
      <c r="T89" s="226"/>
      <c r="U89" s="229" t="str">
        <f t="shared" si="7"/>
        <v>Southampton</v>
      </c>
      <c r="V89" s="230" t="b">
        <f t="shared" si="8"/>
        <v>0</v>
      </c>
      <c r="X89" s="225"/>
      <c r="Y89" s="225"/>
      <c r="Z89" s="225"/>
      <c r="AA89" s="225"/>
      <c r="AB89" s="225"/>
      <c r="AC89" s="225"/>
      <c r="AD89" s="225"/>
    </row>
    <row r="90" spans="1:30" s="228" customFormat="1" ht="14.25" customHeight="1" x14ac:dyDescent="0.2">
      <c r="A90" s="182">
        <v>936</v>
      </c>
      <c r="B90" s="53" t="s">
        <v>7</v>
      </c>
      <c r="C90" s="52"/>
      <c r="D90" s="99">
        <v>460.9</v>
      </c>
      <c r="E90" s="175">
        <v>200</v>
      </c>
      <c r="F90" s="99">
        <v>137.30000000000001</v>
      </c>
      <c r="G90" s="99">
        <v>30.3</v>
      </c>
      <c r="H90" s="51"/>
      <c r="I90" s="51"/>
      <c r="J90" s="51"/>
      <c r="K90" s="51"/>
      <c r="L90" s="51"/>
      <c r="M90" s="51"/>
      <c r="N90" s="51"/>
      <c r="O90" s="40"/>
      <c r="P90" s="51"/>
      <c r="Q90" s="51"/>
      <c r="R90" s="67"/>
      <c r="S90" s="78"/>
      <c r="T90" s="226"/>
      <c r="U90" s="229" t="str">
        <f t="shared" si="7"/>
        <v>Surrey</v>
      </c>
      <c r="V90" s="230" t="b">
        <f t="shared" si="8"/>
        <v>0</v>
      </c>
      <c r="X90" s="225"/>
      <c r="Y90" s="225"/>
      <c r="Z90" s="225"/>
      <c r="AA90" s="225"/>
      <c r="AB90" s="225"/>
      <c r="AC90" s="225"/>
      <c r="AD90" s="225"/>
    </row>
    <row r="91" spans="1:30" s="228" customFormat="1" ht="14.25" customHeight="1" x14ac:dyDescent="0.2">
      <c r="A91" s="182">
        <v>866</v>
      </c>
      <c r="B91" s="53" t="s">
        <v>41</v>
      </c>
      <c r="C91" s="52"/>
      <c r="D91" s="99">
        <v>118.4</v>
      </c>
      <c r="E91" s="175">
        <v>64</v>
      </c>
      <c r="F91" s="99">
        <v>64</v>
      </c>
      <c r="G91" s="99">
        <v>35.1</v>
      </c>
      <c r="H91" s="51"/>
      <c r="I91" s="51"/>
      <c r="J91" s="51"/>
      <c r="K91" s="51"/>
      <c r="L91" s="51"/>
      <c r="M91" s="51"/>
      <c r="N91" s="51"/>
      <c r="O91" s="40"/>
      <c r="P91" s="51"/>
      <c r="Q91" s="51"/>
      <c r="R91" s="67"/>
      <c r="S91" s="78"/>
      <c r="T91" s="226"/>
      <c r="U91" s="229" t="str">
        <f t="shared" si="7"/>
        <v>Swindon</v>
      </c>
      <c r="V91" s="230" t="b">
        <f t="shared" si="8"/>
        <v>0</v>
      </c>
      <c r="X91" s="225"/>
      <c r="Y91" s="225"/>
      <c r="Z91" s="225"/>
      <c r="AA91" s="225"/>
      <c r="AB91" s="225"/>
      <c r="AC91" s="225"/>
      <c r="AD91" s="225"/>
    </row>
    <row r="92" spans="1:30" s="228" customFormat="1" ht="14.25" customHeight="1" x14ac:dyDescent="0.2">
      <c r="A92" s="182">
        <v>869</v>
      </c>
      <c r="B92" s="53" t="s">
        <v>15</v>
      </c>
      <c r="C92" s="52"/>
      <c r="D92" s="99">
        <v>85</v>
      </c>
      <c r="E92" s="175">
        <v>10</v>
      </c>
      <c r="F92" s="155">
        <v>10</v>
      </c>
      <c r="G92" s="99">
        <v>10.5</v>
      </c>
      <c r="H92" s="51"/>
      <c r="I92" s="51"/>
      <c r="J92" s="51"/>
      <c r="K92" s="51"/>
      <c r="L92" s="51"/>
      <c r="M92" s="51"/>
      <c r="N92" s="51"/>
      <c r="O92" s="40"/>
      <c r="P92" s="51"/>
      <c r="Q92" s="51"/>
      <c r="R92" s="67"/>
      <c r="S92" s="78"/>
      <c r="T92" s="226"/>
      <c r="U92" s="229" t="str">
        <f t="shared" si="7"/>
        <v>West Berkshire</v>
      </c>
      <c r="V92" s="230" t="b">
        <f t="shared" si="8"/>
        <v>0</v>
      </c>
      <c r="X92" s="225"/>
      <c r="Y92" s="225"/>
      <c r="Z92" s="225"/>
      <c r="AA92" s="225"/>
      <c r="AB92" s="225"/>
      <c r="AC92" s="225"/>
      <c r="AD92" s="225"/>
    </row>
    <row r="93" spans="1:30" s="228" customFormat="1" ht="14.25" customHeight="1" x14ac:dyDescent="0.2">
      <c r="A93" s="182">
        <v>938</v>
      </c>
      <c r="B93" s="53" t="s">
        <v>5</v>
      </c>
      <c r="C93" s="52"/>
      <c r="D93" s="99">
        <v>503.1</v>
      </c>
      <c r="E93" s="175">
        <v>95.2</v>
      </c>
      <c r="F93" s="155">
        <v>91.2</v>
      </c>
      <c r="G93" s="99">
        <v>15.9</v>
      </c>
      <c r="H93" s="51"/>
      <c r="I93" s="51"/>
      <c r="J93" s="51"/>
      <c r="K93" s="51"/>
      <c r="L93" s="51"/>
      <c r="M93" s="51"/>
      <c r="N93" s="51"/>
      <c r="O93" s="40"/>
      <c r="P93" s="51"/>
      <c r="Q93" s="51"/>
      <c r="R93" s="67"/>
      <c r="S93" s="78"/>
      <c r="T93" s="226"/>
      <c r="U93" s="229" t="str">
        <f t="shared" si="7"/>
        <v>West Sussex</v>
      </c>
      <c r="V93" s="230" t="b">
        <f t="shared" si="8"/>
        <v>0</v>
      </c>
      <c r="X93" s="225"/>
      <c r="Y93" s="225"/>
      <c r="Z93" s="225"/>
      <c r="AA93" s="225"/>
      <c r="AB93" s="225"/>
      <c r="AC93" s="225"/>
      <c r="AD93" s="225"/>
    </row>
    <row r="94" spans="1:30" s="228" customFormat="1" ht="14.25" customHeight="1" x14ac:dyDescent="0.2">
      <c r="A94" s="182">
        <v>868</v>
      </c>
      <c r="B94" s="53" t="s">
        <v>21</v>
      </c>
      <c r="C94" s="52"/>
      <c r="D94" s="155">
        <v>52.4</v>
      </c>
      <c r="E94" s="176">
        <v>21</v>
      </c>
      <c r="F94" s="99">
        <v>19</v>
      </c>
      <c r="G94" s="99">
        <v>28.6</v>
      </c>
      <c r="H94" s="51"/>
      <c r="I94" s="51"/>
      <c r="J94" s="51"/>
      <c r="K94" s="51"/>
      <c r="L94" s="51"/>
      <c r="M94" s="51"/>
      <c r="N94" s="51"/>
      <c r="O94" s="40"/>
      <c r="P94" s="51"/>
      <c r="Q94" s="51"/>
      <c r="R94" s="67"/>
      <c r="S94" s="78"/>
      <c r="T94" s="226"/>
      <c r="U94" s="229" t="str">
        <f t="shared" si="7"/>
        <v>Windsor &amp; Maidenhead</v>
      </c>
      <c r="V94" s="230" t="b">
        <f t="shared" si="8"/>
        <v>0</v>
      </c>
      <c r="X94" s="225"/>
      <c r="Y94" s="225"/>
      <c r="Z94" s="225"/>
      <c r="AA94" s="225"/>
      <c r="AB94" s="225"/>
      <c r="AC94" s="225"/>
      <c r="AD94" s="225"/>
    </row>
    <row r="95" spans="1:30" s="228" customFormat="1" ht="14.25" customHeight="1" x14ac:dyDescent="0.2">
      <c r="A95" s="182">
        <v>872</v>
      </c>
      <c r="B95" s="53" t="s">
        <v>16</v>
      </c>
      <c r="C95" s="52"/>
      <c r="D95" s="155">
        <v>77.400000000000006</v>
      </c>
      <c r="E95" s="176">
        <v>24.1</v>
      </c>
      <c r="F95" s="99">
        <v>22.6</v>
      </c>
      <c r="G95" s="99">
        <v>23.7</v>
      </c>
      <c r="H95" s="51"/>
      <c r="I95" s="51"/>
      <c r="J95" s="51"/>
      <c r="K95" s="51"/>
      <c r="L95" s="51"/>
      <c r="M95" s="51"/>
      <c r="N95" s="51"/>
      <c r="O95" s="40"/>
      <c r="P95" s="51"/>
      <c r="Q95" s="51"/>
      <c r="R95" s="67"/>
      <c r="S95" s="78"/>
      <c r="T95" s="226"/>
      <c r="U95" s="229" t="str">
        <f t="shared" si="7"/>
        <v>Wokingham</v>
      </c>
      <c r="V95" s="230" t="b">
        <f t="shared" si="8"/>
        <v>0</v>
      </c>
      <c r="X95" s="225"/>
      <c r="Y95" s="225"/>
      <c r="Z95" s="225"/>
      <c r="AA95" s="225"/>
      <c r="AB95" s="225"/>
      <c r="AC95" s="225"/>
      <c r="AD95" s="225"/>
    </row>
    <row r="96" spans="1:30" s="228" customFormat="1" ht="14.25" customHeight="1" x14ac:dyDescent="0.2">
      <c r="A96" s="182">
        <v>108</v>
      </c>
      <c r="B96" s="72" t="s">
        <v>23</v>
      </c>
      <c r="C96" s="52"/>
      <c r="D96" s="122">
        <v>4602.7</v>
      </c>
      <c r="E96" s="177">
        <v>963.30000000000007</v>
      </c>
      <c r="F96" s="122">
        <v>787.1</v>
      </c>
      <c r="G96" s="122">
        <v>17.3</v>
      </c>
      <c r="H96" s="51"/>
      <c r="I96" s="51"/>
      <c r="J96" s="51"/>
      <c r="K96" s="51"/>
      <c r="L96" s="51"/>
      <c r="M96" s="51"/>
      <c r="N96" s="51"/>
      <c r="O96" s="40"/>
      <c r="P96" s="51"/>
      <c r="Q96" s="51"/>
      <c r="R96" s="67"/>
      <c r="S96" s="78"/>
      <c r="T96" s="226"/>
      <c r="U96" s="229" t="str">
        <f t="shared" si="7"/>
        <v>South East</v>
      </c>
      <c r="V96" s="230" t="b">
        <f t="shared" si="8"/>
        <v>0</v>
      </c>
      <c r="X96" s="225"/>
      <c r="Y96" s="225"/>
      <c r="Z96" s="225"/>
      <c r="AA96" s="225"/>
      <c r="AB96" s="225"/>
      <c r="AC96" s="225"/>
      <c r="AD96" s="225"/>
    </row>
    <row r="97" spans="1:30" s="228" customFormat="1" ht="14.25" customHeight="1" x14ac:dyDescent="0.2">
      <c r="A97" s="182">
        <v>109</v>
      </c>
      <c r="B97" s="115" t="s">
        <v>43</v>
      </c>
      <c r="C97" s="52"/>
      <c r="D97" s="123">
        <v>2768.5</v>
      </c>
      <c r="E97" s="178">
        <v>543.4</v>
      </c>
      <c r="F97" s="123">
        <v>455.4</v>
      </c>
      <c r="G97" s="123">
        <v>16.399999999999999</v>
      </c>
      <c r="H97" s="51"/>
      <c r="I97" s="51"/>
      <c r="J97" s="51"/>
      <c r="K97" s="51"/>
      <c r="L97" s="51"/>
      <c r="M97" s="51"/>
      <c r="N97" s="51"/>
      <c r="O97" s="40"/>
      <c r="P97" s="51"/>
      <c r="Q97" s="51"/>
      <c r="R97" s="67"/>
      <c r="S97" s="78"/>
      <c r="T97" s="226"/>
      <c r="U97" s="229" t="str">
        <f t="shared" ref="U97:U98" si="9">B97</f>
        <v>South West</v>
      </c>
      <c r="V97" s="230" t="b">
        <f t="shared" si="8"/>
        <v>0</v>
      </c>
      <c r="X97" s="225"/>
      <c r="Y97" s="225"/>
      <c r="Z97" s="225"/>
      <c r="AA97" s="225"/>
      <c r="AB97" s="225"/>
      <c r="AC97" s="225"/>
      <c r="AD97" s="225"/>
    </row>
    <row r="98" spans="1:30" s="189" customFormat="1" ht="14.25" customHeight="1" x14ac:dyDescent="0.2">
      <c r="A98" s="182">
        <v>100</v>
      </c>
      <c r="B98" s="95" t="s">
        <v>38</v>
      </c>
      <c r="C98" s="49"/>
      <c r="D98" s="124">
        <v>31854.3</v>
      </c>
      <c r="E98" s="179">
        <v>5805.5</v>
      </c>
      <c r="F98" s="124">
        <v>4531.6000000000004</v>
      </c>
      <c r="G98" s="124">
        <v>15.4</v>
      </c>
      <c r="H98" s="49"/>
      <c r="I98" s="49"/>
      <c r="J98" s="49"/>
      <c r="K98" s="49"/>
      <c r="L98" s="49"/>
      <c r="M98" s="49"/>
      <c r="N98" s="49"/>
      <c r="O98" s="40"/>
      <c r="P98" s="51"/>
      <c r="Q98" s="51"/>
      <c r="R98" s="62"/>
      <c r="S98" s="76"/>
      <c r="T98" s="216"/>
      <c r="U98" s="229" t="str">
        <f t="shared" si="9"/>
        <v>England</v>
      </c>
      <c r="V98" s="230" t="b">
        <f t="shared" si="8"/>
        <v>0</v>
      </c>
      <c r="X98" s="225"/>
      <c r="Y98" s="225"/>
      <c r="Z98" s="225"/>
      <c r="AA98" s="225"/>
      <c r="AB98" s="225"/>
      <c r="AC98" s="225"/>
      <c r="AD98" s="225"/>
    </row>
    <row r="99" spans="1:30" s="189" customFormat="1" ht="1.5" customHeight="1" x14ac:dyDescent="0.2">
      <c r="A99" s="63"/>
      <c r="B99" s="9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62"/>
      <c r="S99" s="76"/>
      <c r="T99" s="216"/>
      <c r="X99" s="225"/>
      <c r="Y99" s="225"/>
      <c r="Z99" s="225"/>
      <c r="AA99" s="225"/>
      <c r="AB99" s="225"/>
      <c r="AC99" s="225"/>
      <c r="AD99" s="225"/>
    </row>
    <row r="100" spans="1:30" s="189" customFormat="1" ht="15" customHeight="1" x14ac:dyDescent="0.2">
      <c r="A100" s="63"/>
      <c r="B100" s="43"/>
      <c r="C100" s="43"/>
      <c r="D100" s="42"/>
      <c r="E100" s="42"/>
      <c r="F100" s="42"/>
      <c r="G100" s="42"/>
      <c r="H100" s="42"/>
      <c r="I100" s="44"/>
      <c r="J100" s="44"/>
      <c r="K100" s="44"/>
      <c r="L100" s="44"/>
      <c r="M100" s="44"/>
      <c r="N100" s="44"/>
      <c r="O100" s="44"/>
      <c r="P100" s="44"/>
      <c r="Q100" s="45"/>
      <c r="R100" s="62"/>
      <c r="S100" s="76"/>
      <c r="T100" s="216"/>
      <c r="X100" s="225"/>
      <c r="Y100" s="225"/>
      <c r="Z100" s="225"/>
      <c r="AA100" s="225"/>
      <c r="AB100" s="225"/>
      <c r="AC100" s="225"/>
      <c r="AD100" s="225"/>
    </row>
    <row r="101" spans="1:30" s="189" customFormat="1" ht="15" customHeight="1" x14ac:dyDescent="0.2">
      <c r="A101" s="289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1"/>
      <c r="S101" s="76"/>
      <c r="T101" s="216"/>
      <c r="X101" s="225"/>
      <c r="Y101" s="225"/>
      <c r="Z101" s="225"/>
      <c r="AA101" s="225"/>
      <c r="AB101" s="225"/>
      <c r="AC101" s="225"/>
      <c r="AD101" s="225"/>
    </row>
    <row r="102" spans="1:30" s="189" customFormat="1" ht="11.25" customHeight="1" x14ac:dyDescent="0.2">
      <c r="A102" s="292"/>
      <c r="B102" s="293"/>
      <c r="C102" s="293"/>
      <c r="D102" s="295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4"/>
      <c r="S102" s="76"/>
      <c r="T102" s="216"/>
      <c r="V102" s="233"/>
      <c r="X102" s="225"/>
      <c r="Y102" s="225"/>
      <c r="Z102" s="225"/>
      <c r="AA102" s="225"/>
      <c r="AB102" s="225"/>
      <c r="AC102" s="225"/>
      <c r="AD102" s="225"/>
    </row>
    <row r="103" spans="1:30" s="189" customFormat="1" ht="13.5" customHeight="1" x14ac:dyDescent="0.2">
      <c r="A103" s="5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60"/>
      <c r="S103" s="76"/>
      <c r="T103" s="234"/>
      <c r="U103" s="235"/>
      <c r="V103" s="235"/>
      <c r="W103" s="235"/>
      <c r="X103" s="225"/>
      <c r="Y103" s="225"/>
      <c r="Z103" s="225"/>
      <c r="AA103" s="225"/>
      <c r="AB103" s="225"/>
      <c r="AC103" s="225"/>
      <c r="AD103" s="225"/>
    </row>
    <row r="104" spans="1:30" s="189" customFormat="1" ht="15" customHeight="1" x14ac:dyDescent="0.25">
      <c r="A104" s="61"/>
      <c r="B104" s="93" t="s">
        <v>110</v>
      </c>
      <c r="C104" s="51"/>
      <c r="D104" s="51"/>
      <c r="E104" s="51"/>
      <c r="F104" s="51"/>
      <c r="G104" s="51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62"/>
      <c r="S104" s="76"/>
      <c r="T104" s="216"/>
      <c r="U104" s="235"/>
      <c r="V104" s="235"/>
      <c r="W104" s="235"/>
      <c r="X104" s="225"/>
      <c r="Y104" s="225"/>
    </row>
    <row r="105" spans="1:30" s="189" customFormat="1" ht="18" customHeight="1" x14ac:dyDescent="0.2">
      <c r="A105" s="63"/>
      <c r="B105" s="110"/>
      <c r="C105" s="51"/>
      <c r="D105" s="51"/>
      <c r="E105" s="51"/>
      <c r="F105" s="51"/>
      <c r="G105" s="51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62"/>
      <c r="S105" s="76"/>
      <c r="T105" s="216"/>
      <c r="U105" s="235"/>
      <c r="V105" s="235"/>
      <c r="W105" s="235"/>
      <c r="X105" s="225"/>
      <c r="Y105" s="225"/>
    </row>
    <row r="106" spans="1:30" s="189" customFormat="1" ht="37.5" customHeight="1" x14ac:dyDescent="0.2">
      <c r="A106" s="63"/>
      <c r="B106" s="52"/>
      <c r="C106" s="52"/>
      <c r="D106" s="111" t="s">
        <v>64</v>
      </c>
      <c r="E106" s="107" t="s">
        <v>95</v>
      </c>
      <c r="F106" s="91" t="s">
        <v>107</v>
      </c>
      <c r="G106" s="121" t="s">
        <v>28</v>
      </c>
      <c r="H106" s="109" t="s">
        <v>99</v>
      </c>
      <c r="I106" s="38"/>
      <c r="J106" s="38"/>
      <c r="K106" s="38"/>
      <c r="L106" s="38"/>
      <c r="M106" s="38"/>
      <c r="N106" s="38"/>
      <c r="O106" s="38"/>
      <c r="P106" s="38"/>
      <c r="Q106" s="38"/>
      <c r="R106" s="62"/>
      <c r="S106" s="76"/>
      <c r="T106" s="216"/>
      <c r="U106" s="235"/>
      <c r="V106" s="235"/>
      <c r="W106" s="235"/>
      <c r="X106" s="225"/>
      <c r="Y106" s="225"/>
    </row>
    <row r="107" spans="1:30" s="224" customFormat="1" ht="16.5" customHeight="1" x14ac:dyDescent="0.2">
      <c r="A107" s="182">
        <v>867</v>
      </c>
      <c r="B107" s="53" t="s">
        <v>0</v>
      </c>
      <c r="C107" s="52"/>
      <c r="D107" s="86">
        <v>7.7</v>
      </c>
      <c r="E107" s="86">
        <v>18.100000000000001</v>
      </c>
      <c r="F107" s="169">
        <v>4</v>
      </c>
      <c r="G107" s="171"/>
      <c r="H107" s="172">
        <f>(F107-D107)/D107</f>
        <v>-0.48051948051948051</v>
      </c>
      <c r="I107" s="38"/>
      <c r="J107" s="38"/>
      <c r="K107" s="38"/>
      <c r="L107" s="38"/>
      <c r="M107" s="38"/>
      <c r="N107" s="38"/>
      <c r="O107" s="38"/>
      <c r="P107" s="38"/>
      <c r="Q107" s="38"/>
      <c r="R107" s="65"/>
      <c r="S107" s="77"/>
      <c r="T107" s="221"/>
      <c r="U107" s="252" t="str">
        <f>B107</f>
        <v>Bracknell Forest</v>
      </c>
      <c r="V107" s="237" t="b">
        <f t="shared" ref="V107:V128" si="10">IF(U107=$V$2,H107)</f>
        <v>0</v>
      </c>
      <c r="W107" s="235"/>
      <c r="X107" s="225"/>
      <c r="Y107" s="225"/>
      <c r="Z107" s="189"/>
      <c r="AA107" s="189"/>
      <c r="AB107" s="189"/>
      <c r="AC107" s="189"/>
      <c r="AD107" s="189"/>
    </row>
    <row r="108" spans="1:30" ht="16.5" customHeight="1" x14ac:dyDescent="0.2">
      <c r="A108" s="182">
        <v>846</v>
      </c>
      <c r="B108" s="53" t="s">
        <v>22</v>
      </c>
      <c r="C108" s="52"/>
      <c r="D108" s="86">
        <v>0</v>
      </c>
      <c r="E108" s="86">
        <v>0</v>
      </c>
      <c r="F108" s="99">
        <v>0.4</v>
      </c>
      <c r="G108" s="171"/>
      <c r="H108" s="101" t="e">
        <f t="shared" ref="H108:H130" si="11">(F108-D108)/D108</f>
        <v>#DIV/0!</v>
      </c>
      <c r="I108" s="38"/>
      <c r="J108" s="41"/>
      <c r="K108" s="41"/>
      <c r="L108" s="41"/>
      <c r="M108" s="38"/>
      <c r="N108" s="38"/>
      <c r="O108" s="38"/>
      <c r="P108" s="38"/>
      <c r="Q108" s="38"/>
      <c r="R108" s="62"/>
      <c r="S108" s="76"/>
      <c r="T108" s="216"/>
      <c r="U108" s="252" t="str">
        <f t="shared" ref="U108:U128" si="12">B108</f>
        <v>Brighton &amp; Hove</v>
      </c>
      <c r="V108" s="237" t="b">
        <f t="shared" si="10"/>
        <v>0</v>
      </c>
      <c r="W108" s="235"/>
      <c r="X108" s="225"/>
      <c r="Y108" s="225"/>
    </row>
    <row r="109" spans="1:30" ht="16.5" customHeight="1" x14ac:dyDescent="0.2">
      <c r="A109" s="182">
        <v>825</v>
      </c>
      <c r="B109" s="53" t="s">
        <v>8</v>
      </c>
      <c r="C109" s="52"/>
      <c r="D109" s="86">
        <v>15.9</v>
      </c>
      <c r="E109" s="86">
        <v>30.8</v>
      </c>
      <c r="F109" s="99">
        <v>32.1</v>
      </c>
      <c r="G109" s="171"/>
      <c r="H109" s="101">
        <f t="shared" si="11"/>
        <v>1.0188679245283021</v>
      </c>
      <c r="I109" s="38"/>
      <c r="J109" s="41"/>
      <c r="K109" s="41"/>
      <c r="L109" s="41"/>
      <c r="M109" s="38"/>
      <c r="N109" s="38"/>
      <c r="O109" s="38"/>
      <c r="P109" s="38"/>
      <c r="Q109" s="38"/>
      <c r="R109" s="62"/>
      <c r="S109" s="76"/>
      <c r="T109" s="216"/>
      <c r="U109" s="252" t="str">
        <f t="shared" si="12"/>
        <v>Buckinghamshire</v>
      </c>
      <c r="V109" s="237" t="b">
        <f t="shared" si="10"/>
        <v>0</v>
      </c>
      <c r="W109" s="235"/>
      <c r="X109" s="225"/>
      <c r="Y109" s="225"/>
      <c r="Z109" s="238"/>
    </row>
    <row r="110" spans="1:30" ht="16.5" customHeight="1" x14ac:dyDescent="0.2">
      <c r="A110" s="182">
        <v>845</v>
      </c>
      <c r="B110" s="53" t="s">
        <v>4</v>
      </c>
      <c r="C110" s="52"/>
      <c r="D110" s="86">
        <v>0.3</v>
      </c>
      <c r="E110" s="100">
        <v>0</v>
      </c>
      <c r="F110" s="99">
        <v>0.3</v>
      </c>
      <c r="G110" s="171"/>
      <c r="H110" s="101">
        <f t="shared" si="11"/>
        <v>0</v>
      </c>
      <c r="I110" s="38"/>
      <c r="J110" s="41"/>
      <c r="K110" s="41"/>
      <c r="L110" s="41"/>
      <c r="M110" s="38"/>
      <c r="N110" s="38"/>
      <c r="O110" s="38"/>
      <c r="P110" s="38"/>
      <c r="Q110" s="38"/>
      <c r="R110" s="62"/>
      <c r="S110" s="76"/>
      <c r="T110" s="216"/>
      <c r="U110" s="252" t="str">
        <f t="shared" si="12"/>
        <v>East Sussex</v>
      </c>
      <c r="V110" s="237" t="b">
        <f t="shared" si="10"/>
        <v>0</v>
      </c>
      <c r="W110" s="235"/>
      <c r="X110" s="225"/>
      <c r="Y110" s="225"/>
      <c r="Z110" s="48"/>
    </row>
    <row r="111" spans="1:30" ht="16.5" customHeight="1" x14ac:dyDescent="0.2">
      <c r="A111" s="182">
        <v>850</v>
      </c>
      <c r="B111" s="53" t="s">
        <v>6</v>
      </c>
      <c r="C111" s="52"/>
      <c r="D111" s="86">
        <v>18.600000000000001</v>
      </c>
      <c r="E111" s="86">
        <v>14.1</v>
      </c>
      <c r="F111" s="99">
        <v>16.600000000000001</v>
      </c>
      <c r="G111" s="171"/>
      <c r="H111" s="101">
        <f t="shared" si="11"/>
        <v>-0.1075268817204301</v>
      </c>
      <c r="I111" s="38"/>
      <c r="J111" s="41"/>
      <c r="K111" s="41"/>
      <c r="L111" s="41"/>
      <c r="M111" s="38"/>
      <c r="N111" s="38"/>
      <c r="O111" s="38"/>
      <c r="P111" s="38"/>
      <c r="Q111" s="38"/>
      <c r="R111" s="62"/>
      <c r="S111" s="76"/>
      <c r="T111" s="216"/>
      <c r="U111" s="252" t="str">
        <f t="shared" si="12"/>
        <v>Hampshire</v>
      </c>
      <c r="V111" s="237" t="b">
        <f t="shared" si="10"/>
        <v>0</v>
      </c>
      <c r="W111" s="235"/>
      <c r="X111" s="225"/>
      <c r="Y111" s="225"/>
    </row>
    <row r="112" spans="1:30" ht="16.5" customHeight="1" x14ac:dyDescent="0.2">
      <c r="A112" s="182">
        <v>921</v>
      </c>
      <c r="B112" s="53" t="s">
        <v>1</v>
      </c>
      <c r="C112" s="52"/>
      <c r="D112" s="86">
        <v>9</v>
      </c>
      <c r="E112" s="86">
        <v>12</v>
      </c>
      <c r="F112" s="99">
        <v>12.2</v>
      </c>
      <c r="G112" s="171"/>
      <c r="H112" s="101">
        <f t="shared" si="11"/>
        <v>0.35555555555555546</v>
      </c>
      <c r="I112" s="38"/>
      <c r="J112" s="41"/>
      <c r="K112" s="41"/>
      <c r="L112" s="41"/>
      <c r="M112" s="38"/>
      <c r="N112" s="38"/>
      <c r="O112" s="38"/>
      <c r="P112" s="38"/>
      <c r="Q112" s="38"/>
      <c r="R112" s="62"/>
      <c r="S112" s="76"/>
      <c r="T112" s="216"/>
      <c r="U112" s="252" t="str">
        <f t="shared" si="12"/>
        <v>Isle of Wight</v>
      </c>
      <c r="V112" s="237" t="b">
        <f t="shared" si="10"/>
        <v>0</v>
      </c>
      <c r="W112" s="235"/>
      <c r="X112" s="225"/>
      <c r="Y112" s="225"/>
    </row>
    <row r="113" spans="1:25" ht="16.5" customHeight="1" x14ac:dyDescent="0.2">
      <c r="A113" s="182">
        <v>886</v>
      </c>
      <c r="B113" s="53" t="s">
        <v>9</v>
      </c>
      <c r="C113" s="52"/>
      <c r="D113" s="86">
        <v>11.4</v>
      </c>
      <c r="E113" s="86">
        <v>10.199999999999999</v>
      </c>
      <c r="F113" s="99">
        <v>10.3</v>
      </c>
      <c r="G113" s="171"/>
      <c r="H113" s="101">
        <f t="shared" si="11"/>
        <v>-9.6491228070175405E-2</v>
      </c>
      <c r="I113" s="38"/>
      <c r="J113" s="41"/>
      <c r="K113" s="41"/>
      <c r="L113" s="41"/>
      <c r="M113" s="38"/>
      <c r="N113" s="38"/>
      <c r="O113" s="38"/>
      <c r="P113" s="38"/>
      <c r="Q113" s="38"/>
      <c r="R113" s="62"/>
      <c r="S113" s="76"/>
      <c r="T113" s="216"/>
      <c r="U113" s="252" t="str">
        <f t="shared" si="12"/>
        <v>Kent</v>
      </c>
      <c r="V113" s="237" t="b">
        <f t="shared" si="10"/>
        <v>0</v>
      </c>
      <c r="W113" s="235"/>
      <c r="X113" s="225"/>
      <c r="Y113" s="225"/>
    </row>
    <row r="114" spans="1:25" s="189" customFormat="1" ht="16.5" customHeight="1" x14ac:dyDescent="0.2">
      <c r="A114" s="182">
        <v>887</v>
      </c>
      <c r="B114" s="53" t="s">
        <v>2</v>
      </c>
      <c r="C114" s="52"/>
      <c r="D114" s="86">
        <v>38.1</v>
      </c>
      <c r="E114" s="86">
        <v>29.7</v>
      </c>
      <c r="F114" s="99">
        <v>35.6</v>
      </c>
      <c r="G114" s="171"/>
      <c r="H114" s="101">
        <f t="shared" si="11"/>
        <v>-6.5616797900262466E-2</v>
      </c>
      <c r="I114" s="38"/>
      <c r="J114" s="41"/>
      <c r="K114" s="41"/>
      <c r="L114" s="41"/>
      <c r="M114" s="38"/>
      <c r="N114" s="38"/>
      <c r="O114" s="38"/>
      <c r="P114" s="38"/>
      <c r="Q114" s="38"/>
      <c r="R114" s="62"/>
      <c r="S114" s="76"/>
      <c r="T114" s="216"/>
      <c r="U114" s="252" t="str">
        <f t="shared" si="12"/>
        <v>Medway</v>
      </c>
      <c r="V114" s="237" t="b">
        <f t="shared" si="10"/>
        <v>0</v>
      </c>
      <c r="W114" s="235"/>
      <c r="X114" s="225"/>
      <c r="Y114" s="225"/>
    </row>
    <row r="115" spans="1:25" s="189" customFormat="1" ht="16.5" customHeight="1" x14ac:dyDescent="0.2">
      <c r="A115" s="182">
        <v>826</v>
      </c>
      <c r="B115" s="53" t="s">
        <v>10</v>
      </c>
      <c r="C115" s="52"/>
      <c r="D115" s="86">
        <v>11.6</v>
      </c>
      <c r="E115" s="86">
        <v>9.1</v>
      </c>
      <c r="F115" s="99">
        <v>6.2</v>
      </c>
      <c r="G115" s="171"/>
      <c r="H115" s="101">
        <f t="shared" si="11"/>
        <v>-0.46551724137931033</v>
      </c>
      <c r="I115" s="38"/>
      <c r="J115" s="41"/>
      <c r="K115" s="41"/>
      <c r="L115" s="41"/>
      <c r="M115" s="38"/>
      <c r="N115" s="38"/>
      <c r="O115" s="38"/>
      <c r="P115" s="38"/>
      <c r="Q115" s="38"/>
      <c r="R115" s="62"/>
      <c r="S115" s="76"/>
      <c r="T115" s="216"/>
      <c r="U115" s="252" t="str">
        <f t="shared" si="12"/>
        <v>Milton Keynes</v>
      </c>
      <c r="V115" s="237" t="b">
        <f t="shared" si="10"/>
        <v>0</v>
      </c>
      <c r="W115" s="235"/>
      <c r="X115" s="225"/>
      <c r="Y115" s="225"/>
    </row>
    <row r="116" spans="1:25" s="189" customFormat="1" ht="16.5" customHeight="1" x14ac:dyDescent="0.2">
      <c r="A116" s="182">
        <v>931</v>
      </c>
      <c r="B116" s="53" t="s">
        <v>11</v>
      </c>
      <c r="C116" s="52"/>
      <c r="D116" s="86">
        <v>7.9</v>
      </c>
      <c r="E116" s="86">
        <v>10.7</v>
      </c>
      <c r="F116" s="99">
        <v>11.4</v>
      </c>
      <c r="G116" s="171"/>
      <c r="H116" s="101">
        <f t="shared" si="11"/>
        <v>0.44303797468354428</v>
      </c>
      <c r="I116" s="38"/>
      <c r="J116" s="41"/>
      <c r="K116" s="41"/>
      <c r="L116" s="41"/>
      <c r="M116" s="38"/>
      <c r="N116" s="38"/>
      <c r="O116" s="38"/>
      <c r="P116" s="38"/>
      <c r="Q116" s="38"/>
      <c r="R116" s="62"/>
      <c r="S116" s="76"/>
      <c r="T116" s="216"/>
      <c r="U116" s="252" t="str">
        <f t="shared" si="12"/>
        <v>Oxfordshire</v>
      </c>
      <c r="V116" s="237" t="b">
        <f t="shared" si="10"/>
        <v>0</v>
      </c>
      <c r="W116" s="235"/>
      <c r="X116" s="225"/>
      <c r="Y116" s="225"/>
    </row>
    <row r="117" spans="1:25" s="189" customFormat="1" ht="16.5" customHeight="1" x14ac:dyDescent="0.2">
      <c r="A117" s="182">
        <v>851</v>
      </c>
      <c r="B117" s="53" t="s">
        <v>12</v>
      </c>
      <c r="C117" s="52"/>
      <c r="D117" s="86">
        <v>2.8</v>
      </c>
      <c r="E117" s="86">
        <v>1</v>
      </c>
      <c r="F117" s="99">
        <v>1</v>
      </c>
      <c r="G117" s="171"/>
      <c r="H117" s="101">
        <f t="shared" si="11"/>
        <v>-0.64285714285714279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62"/>
      <c r="S117" s="76"/>
      <c r="T117" s="216"/>
      <c r="U117" s="252" t="str">
        <f t="shared" si="12"/>
        <v>Portsmouth</v>
      </c>
      <c r="V117" s="237" t="b">
        <f t="shared" si="10"/>
        <v>0</v>
      </c>
      <c r="W117" s="235"/>
      <c r="X117" s="225"/>
      <c r="Y117" s="225"/>
    </row>
    <row r="118" spans="1:25" s="189" customFormat="1" ht="16.5" customHeight="1" x14ac:dyDescent="0.2">
      <c r="A118" s="182">
        <v>870</v>
      </c>
      <c r="B118" s="53" t="s">
        <v>3</v>
      </c>
      <c r="C118" s="52"/>
      <c r="D118" s="86">
        <v>34.1</v>
      </c>
      <c r="E118" s="86">
        <v>32.799999999999997</v>
      </c>
      <c r="F118" s="99">
        <v>28</v>
      </c>
      <c r="G118" s="171"/>
      <c r="H118" s="101">
        <f t="shared" si="11"/>
        <v>-0.17888563049853376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62"/>
      <c r="S118" s="76"/>
      <c r="T118" s="216"/>
      <c r="U118" s="252" t="str">
        <f t="shared" si="12"/>
        <v>Reading</v>
      </c>
      <c r="V118" s="237" t="b">
        <f t="shared" si="10"/>
        <v>0</v>
      </c>
      <c r="W118" s="235"/>
      <c r="X118" s="225"/>
      <c r="Y118" s="225"/>
    </row>
    <row r="119" spans="1:25" s="189" customFormat="1" ht="16.5" customHeight="1" x14ac:dyDescent="0.2">
      <c r="A119" s="182">
        <v>871</v>
      </c>
      <c r="B119" s="53" t="s">
        <v>13</v>
      </c>
      <c r="C119" s="52"/>
      <c r="D119" s="86">
        <v>33.6</v>
      </c>
      <c r="E119" s="86">
        <v>32.700000000000003</v>
      </c>
      <c r="F119" s="99">
        <v>46.3</v>
      </c>
      <c r="G119" s="171"/>
      <c r="H119" s="101">
        <f t="shared" si="11"/>
        <v>0.37797619047619035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62"/>
      <c r="S119" s="76"/>
      <c r="T119" s="216"/>
      <c r="U119" s="252" t="str">
        <f t="shared" si="12"/>
        <v>Slough</v>
      </c>
      <c r="V119" s="237" t="b">
        <f t="shared" si="10"/>
        <v>0</v>
      </c>
      <c r="W119" s="235"/>
      <c r="X119" s="225"/>
      <c r="Y119" s="225"/>
    </row>
    <row r="120" spans="1:25" s="189" customFormat="1" ht="16.5" customHeight="1" x14ac:dyDescent="0.2">
      <c r="A120" s="182">
        <v>933</v>
      </c>
      <c r="B120" s="53" t="s">
        <v>27</v>
      </c>
      <c r="C120" s="52"/>
      <c r="D120" s="86">
        <v>16.899999999999999</v>
      </c>
      <c r="E120" s="86">
        <v>9</v>
      </c>
      <c r="F120" s="99">
        <v>10.6</v>
      </c>
      <c r="G120" s="171"/>
      <c r="H120" s="101">
        <f t="shared" si="11"/>
        <v>-0.37278106508875736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62"/>
      <c r="S120" s="76"/>
      <c r="T120" s="216"/>
      <c r="U120" s="252" t="str">
        <f t="shared" si="12"/>
        <v>Somerset</v>
      </c>
      <c r="V120" s="237" t="b">
        <f t="shared" si="10"/>
        <v>0</v>
      </c>
      <c r="W120" s="235"/>
      <c r="X120" s="225"/>
      <c r="Y120" s="225"/>
    </row>
    <row r="121" spans="1:25" s="189" customFormat="1" ht="16.5" customHeight="1" x14ac:dyDescent="0.2">
      <c r="A121" s="182">
        <v>852</v>
      </c>
      <c r="B121" s="53" t="s">
        <v>14</v>
      </c>
      <c r="C121" s="52"/>
      <c r="D121" s="86">
        <v>13.8</v>
      </c>
      <c r="E121" s="86">
        <v>31.7</v>
      </c>
      <c r="F121" s="99">
        <v>21</v>
      </c>
      <c r="G121" s="173"/>
      <c r="H121" s="101">
        <f t="shared" si="11"/>
        <v>0.52173913043478248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62"/>
      <c r="S121" s="76"/>
      <c r="T121" s="216"/>
      <c r="U121" s="252" t="str">
        <f t="shared" si="12"/>
        <v>Southampton</v>
      </c>
      <c r="V121" s="237" t="b">
        <f t="shared" si="10"/>
        <v>0</v>
      </c>
      <c r="W121" s="235"/>
      <c r="X121" s="225"/>
      <c r="Y121" s="225"/>
    </row>
    <row r="122" spans="1:25" s="189" customFormat="1" ht="16.5" customHeight="1" x14ac:dyDescent="0.2">
      <c r="A122" s="182">
        <v>936</v>
      </c>
      <c r="B122" s="53" t="s">
        <v>7</v>
      </c>
      <c r="C122" s="52"/>
      <c r="D122" s="86">
        <v>22.2</v>
      </c>
      <c r="E122" s="86">
        <v>27.2</v>
      </c>
      <c r="F122" s="99">
        <v>30.3</v>
      </c>
      <c r="G122" s="173"/>
      <c r="H122" s="101">
        <f t="shared" si="11"/>
        <v>0.36486486486486491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62"/>
      <c r="S122" s="76"/>
      <c r="T122" s="216"/>
      <c r="U122" s="252" t="str">
        <f t="shared" si="12"/>
        <v>Surrey</v>
      </c>
      <c r="V122" s="237" t="b">
        <f t="shared" si="10"/>
        <v>0</v>
      </c>
      <c r="W122" s="235"/>
      <c r="X122" s="225"/>
      <c r="Y122" s="225"/>
    </row>
    <row r="123" spans="1:25" s="189" customFormat="1" ht="16.5" customHeight="1" x14ac:dyDescent="0.2">
      <c r="A123" s="182">
        <v>866</v>
      </c>
      <c r="B123" s="53" t="s">
        <v>41</v>
      </c>
      <c r="C123" s="52"/>
      <c r="D123" s="86">
        <v>49.5</v>
      </c>
      <c r="E123" s="86">
        <v>48.6</v>
      </c>
      <c r="F123" s="99">
        <v>35.1</v>
      </c>
      <c r="G123" s="173"/>
      <c r="H123" s="101">
        <f t="shared" si="11"/>
        <v>-0.29090909090909089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62"/>
      <c r="S123" s="76"/>
      <c r="T123" s="216"/>
      <c r="U123" s="252" t="str">
        <f t="shared" si="12"/>
        <v>Swindon</v>
      </c>
      <c r="V123" s="237" t="b">
        <f t="shared" si="10"/>
        <v>0</v>
      </c>
      <c r="W123" s="235"/>
      <c r="X123" s="225"/>
      <c r="Y123" s="225"/>
    </row>
    <row r="124" spans="1:25" s="189" customFormat="1" ht="16.5" customHeight="1" x14ac:dyDescent="0.2">
      <c r="A124" s="182">
        <v>869</v>
      </c>
      <c r="B124" s="53" t="s">
        <v>15</v>
      </c>
      <c r="C124" s="52"/>
      <c r="D124" s="86">
        <v>13.7</v>
      </c>
      <c r="E124" s="100">
        <v>12.6</v>
      </c>
      <c r="F124" s="99">
        <v>10.5</v>
      </c>
      <c r="G124" s="173"/>
      <c r="H124" s="101">
        <f t="shared" si="11"/>
        <v>-0.23357664233576639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62"/>
      <c r="S124" s="76"/>
      <c r="T124" s="216"/>
      <c r="U124" s="252" t="str">
        <f t="shared" si="12"/>
        <v>West Berkshire</v>
      </c>
      <c r="V124" s="237" t="b">
        <f t="shared" si="10"/>
        <v>0</v>
      </c>
      <c r="W124" s="235"/>
      <c r="X124" s="225"/>
      <c r="Y124" s="225"/>
    </row>
    <row r="125" spans="1:25" s="189" customFormat="1" ht="16.5" customHeight="1" x14ac:dyDescent="0.2">
      <c r="A125" s="182">
        <v>938</v>
      </c>
      <c r="B125" s="53" t="s">
        <v>5</v>
      </c>
      <c r="C125" s="52"/>
      <c r="D125" s="86">
        <v>11.7</v>
      </c>
      <c r="E125" s="100">
        <v>13.3</v>
      </c>
      <c r="F125" s="99">
        <v>15.9</v>
      </c>
      <c r="G125" s="173"/>
      <c r="H125" s="101">
        <f t="shared" si="11"/>
        <v>0.35897435897435909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62"/>
      <c r="S125" s="76"/>
      <c r="T125" s="216"/>
      <c r="U125" s="252" t="str">
        <f t="shared" si="12"/>
        <v>West Sussex</v>
      </c>
      <c r="V125" s="237" t="b">
        <f t="shared" si="10"/>
        <v>0</v>
      </c>
      <c r="W125" s="235"/>
      <c r="X125" s="225"/>
      <c r="Y125" s="225"/>
    </row>
    <row r="126" spans="1:25" s="189" customFormat="1" ht="16.5" customHeight="1" x14ac:dyDescent="0.2">
      <c r="A126" s="182">
        <v>868</v>
      </c>
      <c r="B126" s="53" t="s">
        <v>21</v>
      </c>
      <c r="C126" s="52"/>
      <c r="D126" s="100">
        <v>32.1</v>
      </c>
      <c r="E126" s="86">
        <v>40.4</v>
      </c>
      <c r="F126" s="99">
        <v>28.6</v>
      </c>
      <c r="G126" s="173"/>
      <c r="H126" s="101">
        <f t="shared" si="11"/>
        <v>-0.10903426791277258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62"/>
      <c r="S126" s="76"/>
      <c r="T126" s="216"/>
      <c r="U126" s="252" t="str">
        <f t="shared" si="12"/>
        <v>Windsor &amp; Maidenhead</v>
      </c>
      <c r="V126" s="237" t="b">
        <f t="shared" si="10"/>
        <v>0</v>
      </c>
      <c r="W126" s="235"/>
      <c r="X126" s="225"/>
      <c r="Y126" s="225"/>
    </row>
    <row r="127" spans="1:25" s="189" customFormat="1" ht="16.5" customHeight="1" x14ac:dyDescent="0.2">
      <c r="A127" s="182">
        <v>872</v>
      </c>
      <c r="B127" s="53" t="s">
        <v>16</v>
      </c>
      <c r="C127" s="52"/>
      <c r="D127" s="100">
        <v>31.5</v>
      </c>
      <c r="E127" s="86">
        <v>34.799999999999997</v>
      </c>
      <c r="F127" s="99">
        <v>23.7</v>
      </c>
      <c r="G127" s="173"/>
      <c r="H127" s="101">
        <f t="shared" si="11"/>
        <v>-0.24761904761904766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62"/>
      <c r="S127" s="76"/>
      <c r="T127" s="216"/>
      <c r="U127" s="252" t="str">
        <f t="shared" si="12"/>
        <v>Wokingham</v>
      </c>
      <c r="V127" s="237" t="b">
        <f t="shared" si="10"/>
        <v>0</v>
      </c>
    </row>
    <row r="128" spans="1:25" s="189" customFormat="1" ht="16.5" customHeight="1" x14ac:dyDescent="0.2">
      <c r="A128" s="182">
        <v>108</v>
      </c>
      <c r="B128" s="72" t="s">
        <v>23</v>
      </c>
      <c r="C128" s="52"/>
      <c r="D128" s="125">
        <v>15</v>
      </c>
      <c r="E128" s="125">
        <v>16.8</v>
      </c>
      <c r="F128" s="122">
        <v>17.3</v>
      </c>
      <c r="G128" s="173"/>
      <c r="H128" s="102">
        <f t="shared" si="11"/>
        <v>0.15333333333333338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62"/>
      <c r="S128" s="76"/>
      <c r="T128" s="216"/>
      <c r="U128" s="252" t="str">
        <f t="shared" si="12"/>
        <v>South East</v>
      </c>
      <c r="V128" s="237" t="b">
        <f t="shared" si="10"/>
        <v>0</v>
      </c>
    </row>
    <row r="129" spans="1:28" s="189" customFormat="1" ht="16.5" customHeight="1" x14ac:dyDescent="0.2">
      <c r="A129" s="182">
        <v>109</v>
      </c>
      <c r="B129" s="115" t="s">
        <v>43</v>
      </c>
      <c r="C129" s="52"/>
      <c r="D129" s="126">
        <v>16.899999999999999</v>
      </c>
      <c r="E129" s="126">
        <v>17</v>
      </c>
      <c r="F129" s="123">
        <v>16.399999999999999</v>
      </c>
      <c r="G129" s="173"/>
      <c r="H129" s="119">
        <f t="shared" si="11"/>
        <v>-2.9585798816568049E-2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62"/>
      <c r="S129" s="76"/>
      <c r="T129" s="216"/>
      <c r="U129" s="252" t="str">
        <f t="shared" ref="U129:U130" si="13">B129</f>
        <v>South West</v>
      </c>
      <c r="V129" s="237" t="b">
        <f t="shared" ref="V129:V130" si="14">IF(U129=$V$2,H129)</f>
        <v>0</v>
      </c>
    </row>
    <row r="130" spans="1:28" s="189" customFormat="1" ht="16.5" customHeight="1" x14ac:dyDescent="0.2">
      <c r="A130" s="182">
        <v>100</v>
      </c>
      <c r="B130" s="95" t="s">
        <v>38</v>
      </c>
      <c r="C130" s="49"/>
      <c r="D130" s="127">
        <v>15.4</v>
      </c>
      <c r="E130" s="127">
        <v>15.8</v>
      </c>
      <c r="F130" s="124">
        <v>15.4</v>
      </c>
      <c r="G130" s="173"/>
      <c r="H130" s="103">
        <f t="shared" si="11"/>
        <v>0</v>
      </c>
      <c r="I130" s="38"/>
      <c r="J130" s="38"/>
      <c r="K130" s="38"/>
      <c r="L130" s="38"/>
      <c r="M130" s="38"/>
      <c r="N130" s="38"/>
      <c r="O130" s="38"/>
      <c r="P130" s="38"/>
      <c r="Q130" s="38"/>
      <c r="R130" s="62"/>
      <c r="S130" s="76"/>
      <c r="T130" s="216"/>
      <c r="U130" s="252" t="str">
        <f t="shared" si="13"/>
        <v>England</v>
      </c>
      <c r="V130" s="237" t="b">
        <f t="shared" si="14"/>
        <v>0</v>
      </c>
    </row>
    <row r="131" spans="1:28" s="189" customFormat="1" ht="1.5" customHeight="1" x14ac:dyDescent="0.2">
      <c r="A131" s="89"/>
      <c r="B131" s="50"/>
      <c r="C131" s="50"/>
      <c r="D131" s="48"/>
      <c r="E131" s="48"/>
      <c r="F131" s="48"/>
      <c r="G131" s="48"/>
      <c r="H131" s="48"/>
      <c r="I131" s="38"/>
      <c r="J131" s="38"/>
      <c r="K131" s="38"/>
      <c r="L131" s="38"/>
      <c r="M131" s="38"/>
      <c r="N131" s="38"/>
      <c r="O131" s="38"/>
      <c r="P131" s="38"/>
      <c r="Q131" s="38"/>
      <c r="R131" s="62"/>
      <c r="S131" s="76"/>
      <c r="T131" s="216"/>
      <c r="AA131" s="253"/>
    </row>
    <row r="132" spans="1:28" s="189" customFormat="1" ht="15" customHeight="1" x14ac:dyDescent="0.2">
      <c r="A132" s="63"/>
      <c r="B132" s="43"/>
      <c r="C132" s="43"/>
      <c r="D132" s="42"/>
      <c r="E132" s="42"/>
      <c r="F132" s="42"/>
      <c r="G132" s="42"/>
      <c r="H132" s="42"/>
      <c r="I132" s="44"/>
      <c r="J132" s="44"/>
      <c r="K132" s="44"/>
      <c r="L132" s="44"/>
      <c r="M132" s="44"/>
      <c r="N132" s="44"/>
      <c r="O132" s="44"/>
      <c r="P132" s="44"/>
      <c r="Q132" s="45"/>
      <c r="R132" s="62"/>
      <c r="S132" s="76"/>
      <c r="T132" s="216"/>
    </row>
    <row r="133" spans="1:28" s="189" customFormat="1" ht="15" customHeight="1" x14ac:dyDescent="0.2">
      <c r="A133" s="289"/>
      <c r="B133" s="290"/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  <c r="Q133" s="290"/>
      <c r="R133" s="291"/>
      <c r="S133" s="76"/>
      <c r="T133" s="216"/>
    </row>
    <row r="134" spans="1:28" s="189" customFormat="1" ht="11.25" customHeight="1" x14ac:dyDescent="0.2">
      <c r="A134" s="292"/>
      <c r="B134" s="293"/>
      <c r="C134" s="293"/>
      <c r="D134" s="295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4"/>
      <c r="S134" s="76"/>
      <c r="T134" s="216"/>
    </row>
    <row r="135" spans="1:28" s="189" customFormat="1" ht="11.25" customHeight="1" x14ac:dyDescent="0.2">
      <c r="A135" s="80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76"/>
      <c r="T135" s="216"/>
      <c r="AB135" s="242"/>
    </row>
    <row r="136" spans="1:28" s="189" customFormat="1" ht="11.25" customHeight="1" x14ac:dyDescent="0.2">
      <c r="A136" s="81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76"/>
      <c r="T136" s="216"/>
      <c r="AB136" s="242"/>
    </row>
    <row r="137" spans="1:28" s="189" customFormat="1" ht="11.25" customHeight="1" x14ac:dyDescent="0.2">
      <c r="A137" s="81"/>
      <c r="B137" s="296" t="s">
        <v>25</v>
      </c>
      <c r="C137" s="151"/>
      <c r="D137" s="134"/>
      <c r="E137" s="134"/>
      <c r="F137" s="134"/>
      <c r="G137" s="48"/>
      <c r="H137" s="48"/>
      <c r="I137" s="48"/>
      <c r="J137" s="38"/>
      <c r="K137" s="38"/>
      <c r="L137" s="38"/>
      <c r="M137" s="38"/>
      <c r="N137" s="38"/>
      <c r="O137" s="38"/>
      <c r="P137" s="38"/>
      <c r="Q137" s="38"/>
      <c r="R137" s="38"/>
      <c r="S137" s="76"/>
      <c r="T137" s="216"/>
      <c r="AB137" s="242"/>
    </row>
    <row r="138" spans="1:28" s="189" customFormat="1" ht="11.25" customHeight="1" x14ac:dyDescent="0.2">
      <c r="A138" s="81"/>
      <c r="B138" s="297"/>
      <c r="C138" s="152"/>
      <c r="D138" s="48"/>
      <c r="E138" s="48"/>
      <c r="F138" s="48"/>
      <c r="G138" s="48"/>
      <c r="H138" s="48"/>
      <c r="I138" s="48"/>
      <c r="J138" s="38"/>
      <c r="K138" s="38"/>
      <c r="L138" s="38"/>
      <c r="M138" s="38"/>
      <c r="N138" s="38"/>
      <c r="O138" s="38"/>
      <c r="P138" s="38"/>
      <c r="Q138" s="38"/>
      <c r="R138" s="38"/>
      <c r="S138" s="76"/>
      <c r="T138" s="216"/>
      <c r="AB138" s="242"/>
    </row>
    <row r="139" spans="1:28" s="189" customFormat="1" ht="11.25" customHeight="1" x14ac:dyDescent="0.2">
      <c r="A139" s="81"/>
      <c r="B139" s="298" t="s">
        <v>33</v>
      </c>
      <c r="C139" s="298"/>
      <c r="D139" s="298"/>
      <c r="E139" s="298"/>
      <c r="F139" s="149"/>
      <c r="G139" s="149"/>
      <c r="H139" s="48"/>
      <c r="I139" s="48"/>
      <c r="J139" s="38"/>
      <c r="K139" s="38"/>
      <c r="L139" s="38"/>
      <c r="M139" s="38"/>
      <c r="N139" s="38"/>
      <c r="O139" s="38"/>
      <c r="P139" s="38"/>
      <c r="Q139" s="38"/>
      <c r="R139" s="38"/>
      <c r="S139" s="76"/>
      <c r="T139" s="216"/>
      <c r="AB139" s="242"/>
    </row>
    <row r="140" spans="1:28" s="189" customFormat="1" ht="11.25" customHeight="1" x14ac:dyDescent="0.2">
      <c r="A140" s="81"/>
      <c r="B140" s="298"/>
      <c r="C140" s="298"/>
      <c r="D140" s="298"/>
      <c r="E140" s="298"/>
      <c r="F140" s="149"/>
      <c r="G140" s="149"/>
      <c r="H140" s="48"/>
      <c r="I140" s="48"/>
      <c r="J140" s="38"/>
      <c r="K140" s="38"/>
      <c r="L140" s="38"/>
      <c r="M140" s="38"/>
      <c r="N140" s="38"/>
      <c r="O140" s="38"/>
      <c r="P140" s="38"/>
      <c r="Q140" s="38"/>
      <c r="R140" s="38"/>
      <c r="S140" s="76"/>
      <c r="T140" s="216"/>
      <c r="AB140" s="242"/>
    </row>
    <row r="141" spans="1:28" ht="11.25" customHeight="1" x14ac:dyDescent="0.2">
      <c r="A141" s="81"/>
      <c r="B141" s="298" t="s">
        <v>34</v>
      </c>
      <c r="C141" s="298"/>
      <c r="D141" s="298"/>
      <c r="E141" s="298"/>
      <c r="F141" s="149"/>
      <c r="G141" s="149"/>
      <c r="H141" s="48"/>
      <c r="I141" s="48"/>
      <c r="J141" s="38"/>
      <c r="K141" s="38"/>
      <c r="L141" s="38"/>
      <c r="M141" s="38"/>
      <c r="N141" s="38"/>
      <c r="O141" s="38"/>
      <c r="P141" s="38"/>
      <c r="Q141" s="38"/>
      <c r="R141" s="38"/>
      <c r="S141" s="76"/>
      <c r="T141" s="216"/>
      <c r="AB141" s="242"/>
    </row>
    <row r="142" spans="1:28" ht="11.25" customHeight="1" x14ac:dyDescent="0.2">
      <c r="A142" s="81"/>
      <c r="B142" s="298"/>
      <c r="C142" s="298"/>
      <c r="D142" s="298"/>
      <c r="E142" s="298"/>
      <c r="F142" s="149"/>
      <c r="G142" s="149"/>
      <c r="H142" s="48"/>
      <c r="I142" s="48"/>
      <c r="J142" s="38"/>
      <c r="K142" s="38"/>
      <c r="L142" s="38"/>
      <c r="M142" s="38"/>
      <c r="N142" s="38"/>
      <c r="O142" s="38"/>
      <c r="P142" s="38"/>
      <c r="Q142" s="38"/>
      <c r="R142" s="38"/>
      <c r="S142" s="76"/>
      <c r="T142" s="216"/>
      <c r="AB142" s="242"/>
    </row>
    <row r="143" spans="1:28" ht="11.25" customHeight="1" x14ac:dyDescent="0.2">
      <c r="A143" s="81"/>
      <c r="B143" s="298" t="s">
        <v>35</v>
      </c>
      <c r="C143" s="298"/>
      <c r="D143" s="298"/>
      <c r="E143" s="298"/>
      <c r="F143" s="149"/>
      <c r="G143" s="149"/>
      <c r="H143" s="48"/>
      <c r="I143" s="48"/>
      <c r="J143" s="38"/>
      <c r="K143" s="38"/>
      <c r="L143" s="38"/>
      <c r="M143" s="38"/>
      <c r="N143" s="38"/>
      <c r="O143" s="38"/>
      <c r="P143" s="38"/>
      <c r="Q143" s="38"/>
      <c r="R143" s="38"/>
      <c r="S143" s="76"/>
      <c r="T143" s="216"/>
      <c r="AB143" s="242"/>
    </row>
    <row r="144" spans="1:28" ht="11.25" customHeight="1" x14ac:dyDescent="0.2">
      <c r="A144" s="81"/>
      <c r="B144" s="298"/>
      <c r="C144" s="298"/>
      <c r="D144" s="298"/>
      <c r="E144" s="298"/>
      <c r="F144" s="149"/>
      <c r="G144" s="149"/>
      <c r="H144" s="48"/>
      <c r="I144" s="48"/>
      <c r="J144" s="38"/>
      <c r="K144" s="38"/>
      <c r="L144" s="38"/>
      <c r="M144" s="38"/>
      <c r="N144" s="38"/>
      <c r="O144" s="38"/>
      <c r="P144" s="38"/>
      <c r="Q144" s="38"/>
      <c r="R144" s="38"/>
      <c r="S144" s="76"/>
      <c r="T144" s="216"/>
      <c r="AB144" s="242"/>
    </row>
    <row r="145" spans="1:30" ht="11.25" customHeight="1" x14ac:dyDescent="0.2">
      <c r="A145" s="81"/>
      <c r="B145" s="298" t="s">
        <v>55</v>
      </c>
      <c r="C145" s="298"/>
      <c r="D145" s="298"/>
      <c r="E145" s="298"/>
      <c r="F145" s="149"/>
      <c r="G145" s="149"/>
      <c r="H145" s="48"/>
      <c r="I145" s="48"/>
      <c r="J145" s="38"/>
      <c r="K145" s="38"/>
      <c r="L145" s="38"/>
      <c r="M145" s="38"/>
      <c r="N145" s="38"/>
      <c r="O145" s="38"/>
      <c r="P145" s="38"/>
      <c r="Q145" s="38"/>
      <c r="R145" s="38"/>
      <c r="S145" s="76"/>
      <c r="T145" s="216"/>
      <c r="AB145" s="242"/>
    </row>
    <row r="146" spans="1:30" ht="11.25" customHeight="1" x14ac:dyDescent="0.2">
      <c r="A146" s="81"/>
      <c r="B146" s="298"/>
      <c r="C146" s="298"/>
      <c r="D146" s="298"/>
      <c r="E146" s="298"/>
      <c r="F146" s="149"/>
      <c r="G146" s="149"/>
      <c r="H146" s="48"/>
      <c r="I146" s="48"/>
      <c r="J146" s="38"/>
      <c r="K146" s="38"/>
      <c r="L146" s="38"/>
      <c r="M146" s="38"/>
      <c r="N146" s="38"/>
      <c r="O146" s="38"/>
      <c r="P146" s="38"/>
      <c r="Q146" s="38"/>
      <c r="R146" s="38"/>
      <c r="S146" s="76"/>
      <c r="T146" s="216"/>
      <c r="AB146" s="242"/>
    </row>
    <row r="147" spans="1:30" ht="11.25" hidden="1" customHeight="1" x14ac:dyDescent="0.2">
      <c r="A147" s="81"/>
      <c r="B147" s="298" t="s">
        <v>56</v>
      </c>
      <c r="C147" s="298"/>
      <c r="D147" s="298"/>
      <c r="E147" s="298"/>
      <c r="F147" s="149"/>
      <c r="G147" s="149"/>
      <c r="H147" s="48"/>
      <c r="I147" s="48"/>
      <c r="J147" s="38"/>
      <c r="K147" s="38"/>
      <c r="L147" s="38"/>
      <c r="M147" s="38"/>
      <c r="N147" s="38"/>
      <c r="O147" s="38"/>
      <c r="P147" s="38"/>
      <c r="Q147" s="38"/>
      <c r="R147" s="38"/>
      <c r="S147" s="76"/>
      <c r="T147" s="216"/>
      <c r="AB147" s="242"/>
    </row>
    <row r="148" spans="1:30" ht="11.25" hidden="1" customHeight="1" x14ac:dyDescent="0.2">
      <c r="A148" s="81"/>
      <c r="B148" s="298"/>
      <c r="C148" s="298"/>
      <c r="D148" s="298"/>
      <c r="E148" s="298"/>
      <c r="F148" s="149"/>
      <c r="G148" s="149"/>
      <c r="H148" s="48"/>
      <c r="I148" s="48"/>
      <c r="J148" s="38"/>
      <c r="K148" s="38"/>
      <c r="L148" s="38"/>
      <c r="M148" s="38"/>
      <c r="N148" s="38"/>
      <c r="O148" s="38"/>
      <c r="P148" s="38"/>
      <c r="Q148" s="38"/>
      <c r="R148" s="38"/>
      <c r="S148" s="76"/>
      <c r="T148" s="216"/>
      <c r="AB148" s="242"/>
    </row>
    <row r="149" spans="1:30" ht="11.25" hidden="1" customHeight="1" x14ac:dyDescent="0.2">
      <c r="A149" s="81"/>
      <c r="B149" s="298" t="s">
        <v>58</v>
      </c>
      <c r="C149" s="298"/>
      <c r="D149" s="298"/>
      <c r="E149" s="298"/>
      <c r="F149" s="149"/>
      <c r="G149" s="149"/>
      <c r="H149" s="48"/>
      <c r="I149" s="48"/>
      <c r="J149" s="38"/>
      <c r="K149" s="38"/>
      <c r="L149" s="38"/>
      <c r="M149" s="38"/>
      <c r="N149" s="38"/>
      <c r="O149" s="38"/>
      <c r="P149" s="38"/>
      <c r="Q149" s="38"/>
      <c r="R149" s="38"/>
      <c r="S149" s="76"/>
      <c r="T149" s="216"/>
      <c r="AB149" s="242"/>
    </row>
    <row r="150" spans="1:30" ht="11.25" hidden="1" customHeight="1" x14ac:dyDescent="0.2">
      <c r="A150" s="81"/>
      <c r="B150" s="298"/>
      <c r="C150" s="298"/>
      <c r="D150" s="298"/>
      <c r="E150" s="298"/>
      <c r="F150" s="149"/>
      <c r="G150" s="149"/>
      <c r="H150" s="48"/>
      <c r="I150" s="48"/>
      <c r="J150" s="38"/>
      <c r="K150" s="38"/>
      <c r="L150" s="38"/>
      <c r="M150" s="38"/>
      <c r="N150" s="38"/>
      <c r="O150" s="38"/>
      <c r="P150" s="38"/>
      <c r="Q150" s="38"/>
      <c r="R150" s="38"/>
      <c r="S150" s="76"/>
      <c r="T150" s="216"/>
      <c r="AB150" s="242"/>
    </row>
    <row r="151" spans="1:30" ht="18.75" customHeight="1" x14ac:dyDescent="0.2">
      <c r="A151" s="82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79"/>
    </row>
    <row r="152" spans="1:30" s="188" customFormat="1" ht="11.25" customHeight="1" x14ac:dyDescent="0.2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244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</row>
  </sheetData>
  <sheetProtection sheet="1" objects="1" scenarios="1"/>
  <mergeCells count="15">
    <mergeCell ref="B145:E146"/>
    <mergeCell ref="B147:E148"/>
    <mergeCell ref="B149:E150"/>
    <mergeCell ref="A35:R35"/>
    <mergeCell ref="A34:R34"/>
    <mergeCell ref="A66:R66"/>
    <mergeCell ref="A67:R67"/>
    <mergeCell ref="A101:R101"/>
    <mergeCell ref="B141:E142"/>
    <mergeCell ref="B143:E144"/>
    <mergeCell ref="A102:R102"/>
    <mergeCell ref="A133:R133"/>
    <mergeCell ref="A134:R134"/>
    <mergeCell ref="B137:B138"/>
    <mergeCell ref="B139:E140"/>
  </mergeCells>
  <conditionalFormatting sqref="B8:B31 B40:B63 B75:B98 B107:B130 D107:H130 D40:H63 D8:G31 D75:G98">
    <cfRule type="expression" dxfId="1" priority="14">
      <formula>$B8=$V$2</formula>
    </cfRule>
    <cfRule type="containsErrors" dxfId="0" priority="15">
      <formula>ISERROR(B8)</formula>
    </cfRule>
  </conditionalFormatting>
  <hyperlinks>
    <hyperlink ref="B139:E140" location="Vacancies!A1" display="Social Worker Vacancies" xr:uid="{00000000-0004-0000-0500-000000000000}"/>
    <hyperlink ref="B141:E142" location="Turnover!A1" display="Social Worker Turnover" xr:uid="{00000000-0004-0000-0500-000001000000}"/>
    <hyperlink ref="B143:E144" location="Agency!A1" display="Agency Social Workers" xr:uid="{00000000-0004-0000-0500-000002000000}"/>
    <hyperlink ref="B145:E146" location="Absence!A1" display="Absence" xr:uid="{00000000-0004-0000-0500-000003000000}"/>
    <hyperlink ref="B147:E148" location="Age!A1" display="Age" xr:uid="{00000000-0004-0000-0500-000004000000}"/>
    <hyperlink ref="B149:E150" location="TimeInService!A1" display="Time in Service" xr:uid="{00000000-0004-0000-05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500-000003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Agency!D40:F40</xm:f>
              <xm:sqref>G40</xm:sqref>
            </x14:sparkline>
            <x14:sparkline>
              <xm:f>Agency!D41:F41</xm:f>
              <xm:sqref>G41</xm:sqref>
            </x14:sparkline>
            <x14:sparkline>
              <xm:f>Agency!D42:F42</xm:f>
              <xm:sqref>G42</xm:sqref>
            </x14:sparkline>
            <x14:sparkline>
              <xm:f>Agency!D43:F43</xm:f>
              <xm:sqref>G43</xm:sqref>
            </x14:sparkline>
            <x14:sparkline>
              <xm:f>Agency!D44:F44</xm:f>
              <xm:sqref>G44</xm:sqref>
            </x14:sparkline>
            <x14:sparkline>
              <xm:f>Agency!D45:F45</xm:f>
              <xm:sqref>G45</xm:sqref>
            </x14:sparkline>
            <x14:sparkline>
              <xm:f>Agency!D46:F46</xm:f>
              <xm:sqref>G46</xm:sqref>
            </x14:sparkline>
            <x14:sparkline>
              <xm:f>Agency!D47:F47</xm:f>
              <xm:sqref>G47</xm:sqref>
            </x14:sparkline>
            <x14:sparkline>
              <xm:f>Agency!D48:F48</xm:f>
              <xm:sqref>G48</xm:sqref>
            </x14:sparkline>
            <x14:sparkline>
              <xm:f>Agency!D49:F49</xm:f>
              <xm:sqref>G49</xm:sqref>
            </x14:sparkline>
            <x14:sparkline>
              <xm:f>Agency!D50:F50</xm:f>
              <xm:sqref>G50</xm:sqref>
            </x14:sparkline>
            <x14:sparkline>
              <xm:f>Agency!D51:F51</xm:f>
              <xm:sqref>G51</xm:sqref>
            </x14:sparkline>
            <x14:sparkline>
              <xm:f>Agency!D52:F52</xm:f>
              <xm:sqref>G52</xm:sqref>
            </x14:sparkline>
            <x14:sparkline>
              <xm:f>Agency!D53:F53</xm:f>
              <xm:sqref>G53</xm:sqref>
            </x14:sparkline>
            <x14:sparkline>
              <xm:f>Agency!D54:F54</xm:f>
              <xm:sqref>G54</xm:sqref>
            </x14:sparkline>
            <x14:sparkline>
              <xm:f>Agency!D55:F55</xm:f>
              <xm:sqref>G55</xm:sqref>
            </x14:sparkline>
            <x14:sparkline>
              <xm:f>Agency!D56:F56</xm:f>
              <xm:sqref>G56</xm:sqref>
            </x14:sparkline>
            <x14:sparkline>
              <xm:f>Agency!D57:F57</xm:f>
              <xm:sqref>G57</xm:sqref>
            </x14:sparkline>
            <x14:sparkline>
              <xm:f>Agency!D58:F58</xm:f>
              <xm:sqref>G58</xm:sqref>
            </x14:sparkline>
            <x14:sparkline>
              <xm:f>Agency!D59:F59</xm:f>
              <xm:sqref>G59</xm:sqref>
            </x14:sparkline>
            <x14:sparkline>
              <xm:f>Agency!D60:F60</xm:f>
              <xm:sqref>G60</xm:sqref>
            </x14:sparkline>
            <x14:sparkline>
              <xm:f>Agency!D61:F61</xm:f>
              <xm:sqref>G61</xm:sqref>
            </x14:sparkline>
            <x14:sparkline>
              <xm:f>Agency!D62:F62</xm:f>
              <xm:sqref>G62</xm:sqref>
            </x14:sparkline>
            <x14:sparkline>
              <xm:f>Agency!D63:F63</xm:f>
              <xm:sqref>G63</xm:sqref>
            </x14:sparkline>
          </x14:sparklines>
        </x14:sparklineGroup>
        <x14:sparklineGroup displayEmptyCellsAs="gap" xr2:uid="{00000000-0003-0000-0500-000004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Agency!D107:F107</xm:f>
              <xm:sqref>G107</xm:sqref>
            </x14:sparkline>
            <x14:sparkline>
              <xm:f>Agency!D108:F108</xm:f>
              <xm:sqref>G108</xm:sqref>
            </x14:sparkline>
            <x14:sparkline>
              <xm:f>Agency!D109:F109</xm:f>
              <xm:sqref>G109</xm:sqref>
            </x14:sparkline>
            <x14:sparkline>
              <xm:f>Agency!D110:F110</xm:f>
              <xm:sqref>G110</xm:sqref>
            </x14:sparkline>
            <x14:sparkline>
              <xm:f>Agency!D111:F111</xm:f>
              <xm:sqref>G111</xm:sqref>
            </x14:sparkline>
            <x14:sparkline>
              <xm:f>Agency!D112:F112</xm:f>
              <xm:sqref>G112</xm:sqref>
            </x14:sparkline>
            <x14:sparkline>
              <xm:f>Agency!D113:F113</xm:f>
              <xm:sqref>G113</xm:sqref>
            </x14:sparkline>
            <x14:sparkline>
              <xm:f>Agency!D114:F114</xm:f>
              <xm:sqref>G114</xm:sqref>
            </x14:sparkline>
            <x14:sparkline>
              <xm:f>Agency!D115:F115</xm:f>
              <xm:sqref>G115</xm:sqref>
            </x14:sparkline>
            <x14:sparkline>
              <xm:f>Agency!D116:F116</xm:f>
              <xm:sqref>G116</xm:sqref>
            </x14:sparkline>
            <x14:sparkline>
              <xm:f>Agency!D117:F117</xm:f>
              <xm:sqref>G117</xm:sqref>
            </x14:sparkline>
            <x14:sparkline>
              <xm:f>Agency!D118:F118</xm:f>
              <xm:sqref>G118</xm:sqref>
            </x14:sparkline>
            <x14:sparkline>
              <xm:f>Agency!D119:F119</xm:f>
              <xm:sqref>G119</xm:sqref>
            </x14:sparkline>
            <x14:sparkline>
              <xm:f>Agency!D120:F120</xm:f>
              <xm:sqref>G120</xm:sqref>
            </x14:sparkline>
            <x14:sparkline>
              <xm:f>Agency!D121:F121</xm:f>
              <xm:sqref>G121</xm:sqref>
            </x14:sparkline>
            <x14:sparkline>
              <xm:f>Agency!D122:F122</xm:f>
              <xm:sqref>G122</xm:sqref>
            </x14:sparkline>
            <x14:sparkline>
              <xm:f>Agency!D123:F123</xm:f>
              <xm:sqref>G123</xm:sqref>
            </x14:sparkline>
            <x14:sparkline>
              <xm:f>Agency!D124:F124</xm:f>
              <xm:sqref>G124</xm:sqref>
            </x14:sparkline>
            <x14:sparkline>
              <xm:f>Agency!D125:F125</xm:f>
              <xm:sqref>G125</xm:sqref>
            </x14:sparkline>
            <x14:sparkline>
              <xm:f>Agency!D126:F126</xm:f>
              <xm:sqref>G126</xm:sqref>
            </x14:sparkline>
            <x14:sparkline>
              <xm:f>Agency!D127:F127</xm:f>
              <xm:sqref>G127</xm:sqref>
            </x14:sparkline>
            <x14:sparkline>
              <xm:f>Agency!D128:F128</xm:f>
              <xm:sqref>G128</xm:sqref>
            </x14:sparkline>
            <x14:sparkline>
              <xm:f>Agency!D129:F129</xm:f>
              <xm:sqref>G129</xm:sqref>
            </x14:sparkline>
            <x14:sparkline>
              <xm:f>Agency!D130:F130</xm:f>
              <xm:sqref>G130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1">
    <tabColor rgb="FF92D050"/>
  </sheetPr>
  <dimension ref="A1:AC85"/>
  <sheetViews>
    <sheetView showGridLines="0" showRowColHeaders="0" workbookViewId="0"/>
  </sheetViews>
  <sheetFormatPr defaultColWidth="9.140625" defaultRowHeight="11.25" customHeight="1" x14ac:dyDescent="0.2"/>
  <cols>
    <col min="1" max="1" width="2.5703125" style="133" customWidth="1"/>
    <col min="2" max="2" width="18.28515625" style="133" customWidth="1"/>
    <col min="3" max="3" width="1.42578125" style="133" customWidth="1"/>
    <col min="4" max="6" width="10.28515625" style="133" customWidth="1"/>
    <col min="7" max="7" width="12.5703125" style="133" customWidth="1"/>
    <col min="8" max="8" width="10.28515625" style="133" customWidth="1"/>
    <col min="9" max="9" width="6.5703125" style="133" customWidth="1"/>
    <col min="10" max="10" width="6.42578125" style="133" customWidth="1"/>
    <col min="11" max="11" width="6.7109375" style="133" customWidth="1"/>
    <col min="12" max="12" width="6.42578125" style="133" customWidth="1"/>
    <col min="13" max="13" width="12.140625" style="133" customWidth="1"/>
    <col min="14" max="14" width="7.85546875" style="133" customWidth="1"/>
    <col min="15" max="15" width="1.42578125" style="133" customWidth="1"/>
    <col min="16" max="16" width="11.7109375" style="133" customWidth="1"/>
    <col min="17" max="17" width="2.5703125" style="133" customWidth="1"/>
    <col min="18" max="18" width="6.42578125" style="188" customWidth="1"/>
    <col min="19" max="19" width="4.85546875" style="188" customWidth="1"/>
    <col min="20" max="20" width="19.5703125" style="189" hidden="1" customWidth="1"/>
    <col min="21" max="21" width="19.42578125" style="189" hidden="1" customWidth="1"/>
    <col min="22" max="22" width="30" style="189" hidden="1" customWidth="1"/>
    <col min="23" max="23" width="16.7109375" style="189" hidden="1" customWidth="1"/>
    <col min="24" max="24" width="16.7109375" style="189" customWidth="1"/>
    <col min="25" max="26" width="8.5703125" style="189" customWidth="1"/>
    <col min="27" max="27" width="3.5703125" style="189" customWidth="1"/>
    <col min="28" max="28" width="17" style="189" customWidth="1"/>
    <col min="29" max="29" width="5.7109375" style="189" customWidth="1"/>
    <col min="30" max="16384" width="9.140625" style="133"/>
  </cols>
  <sheetData>
    <row r="1" spans="1:29" ht="18.75" customHeight="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75"/>
      <c r="S1" s="214"/>
      <c r="T1" s="215"/>
      <c r="U1" s="215"/>
      <c r="V1" s="215"/>
      <c r="W1" s="215"/>
      <c r="X1" s="215"/>
      <c r="Y1" s="215"/>
      <c r="Z1" s="215"/>
      <c r="AA1" s="215"/>
      <c r="AB1" s="215"/>
      <c r="AC1" s="215"/>
    </row>
    <row r="2" spans="1:29" ht="18.75" customHeight="1" x14ac:dyDescent="0.2">
      <c r="A2" s="63"/>
      <c r="B2" s="71" t="s">
        <v>71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62"/>
      <c r="R2" s="76"/>
      <c r="S2" s="216"/>
      <c r="T2" s="217" t="e">
        <f>VLOOKUP(U2,$T$8:$U$28,2,FALSE)</f>
        <v>#N/A</v>
      </c>
      <c r="U2" s="217" t="str">
        <f>Home!$B$7</f>
        <v>(none)</v>
      </c>
      <c r="V2" s="218" t="str">
        <f>"Selected LA- "&amp;U2</f>
        <v>Selected LA- (none)</v>
      </c>
    </row>
    <row r="3" spans="1:29" ht="18.75" customHeight="1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6"/>
      <c r="S3" s="216"/>
    </row>
    <row r="4" spans="1:29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76"/>
      <c r="S4" s="216"/>
      <c r="U4" s="219">
        <v>0.5</v>
      </c>
      <c r="V4" s="220">
        <v>21.5</v>
      </c>
    </row>
    <row r="5" spans="1:29" s="224" customFormat="1" ht="15" customHeight="1" x14ac:dyDescent="0.2">
      <c r="A5" s="64"/>
      <c r="B5" s="93" t="s">
        <v>111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65"/>
      <c r="R5" s="77"/>
      <c r="S5" s="221"/>
      <c r="T5" s="222" t="s">
        <v>39</v>
      </c>
      <c r="U5" s="219">
        <f>F29</f>
        <v>2.1637676208196184</v>
      </c>
      <c r="V5" s="223">
        <f>U5</f>
        <v>2.1637676208196184</v>
      </c>
      <c r="W5" s="134"/>
      <c r="X5" s="134"/>
      <c r="Y5" s="134"/>
      <c r="Z5" s="134"/>
      <c r="AA5" s="134"/>
      <c r="AB5" s="134"/>
      <c r="AC5" s="134"/>
    </row>
    <row r="6" spans="1:29" ht="18" customHeight="1" x14ac:dyDescent="0.2">
      <c r="A6" s="63"/>
      <c r="B6" s="16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O6" s="51"/>
      <c r="P6" s="51"/>
      <c r="Q6" s="62"/>
      <c r="R6" s="76"/>
      <c r="S6" s="216"/>
      <c r="T6" s="222" t="s">
        <v>42</v>
      </c>
      <c r="U6" s="220">
        <f>F30</f>
        <v>2.818050082551312</v>
      </c>
      <c r="V6" s="223">
        <f>U6</f>
        <v>2.818050082551312</v>
      </c>
    </row>
    <row r="7" spans="1:29" s="228" customFormat="1" ht="37.5" customHeight="1" x14ac:dyDescent="0.2">
      <c r="A7" s="66"/>
      <c r="B7" s="52"/>
      <c r="C7" s="303"/>
      <c r="D7" s="164" t="s">
        <v>36</v>
      </c>
      <c r="E7" s="163" t="s">
        <v>70</v>
      </c>
      <c r="F7" s="163" t="s">
        <v>69</v>
      </c>
      <c r="G7" s="51"/>
      <c r="H7" s="51"/>
      <c r="I7" s="51"/>
      <c r="J7" s="51"/>
      <c r="K7" s="51"/>
      <c r="L7" s="51"/>
      <c r="M7" s="51"/>
      <c r="N7" s="40"/>
      <c r="O7" s="51"/>
      <c r="P7" s="51"/>
      <c r="Q7" s="67"/>
      <c r="R7" s="78"/>
      <c r="S7" s="226"/>
      <c r="T7" s="222" t="s">
        <v>40</v>
      </c>
      <c r="U7" s="227">
        <f>F31</f>
        <v>2.8664531403206643</v>
      </c>
      <c r="V7" s="227">
        <f>U7</f>
        <v>2.8664531403206643</v>
      </c>
      <c r="W7" s="225"/>
      <c r="X7" s="225"/>
      <c r="Y7" s="225"/>
      <c r="Z7" s="225"/>
      <c r="AA7" s="225"/>
      <c r="AB7" s="225"/>
      <c r="AC7" s="225"/>
    </row>
    <row r="8" spans="1:29" s="228" customFormat="1" ht="14.25" customHeight="1" x14ac:dyDescent="0.2">
      <c r="A8" s="182">
        <v>867</v>
      </c>
      <c r="B8" s="53" t="s">
        <v>0</v>
      </c>
      <c r="C8" s="303">
        <f>D8*254</f>
        <v>16052.800000000001</v>
      </c>
      <c r="D8" s="55">
        <v>63.2</v>
      </c>
      <c r="E8" s="153">
        <v>205.5</v>
      </c>
      <c r="F8" s="169">
        <f>E8/C8*100</f>
        <v>1.2801505033389813</v>
      </c>
      <c r="G8" s="51"/>
      <c r="H8" s="51"/>
      <c r="I8" s="51"/>
      <c r="J8" s="51"/>
      <c r="K8" s="51"/>
      <c r="L8" s="51"/>
      <c r="M8" s="51"/>
      <c r="N8" s="40"/>
      <c r="O8" s="51"/>
      <c r="P8" s="51"/>
      <c r="Q8" s="67"/>
      <c r="R8" s="78"/>
      <c r="S8" s="226"/>
      <c r="T8" s="229" t="str">
        <f t="shared" ref="T8:T30" si="0">B8</f>
        <v>Bracknell Forest</v>
      </c>
      <c r="U8" s="230" t="b">
        <f>IF(T8=$U$2,F8)</f>
        <v>0</v>
      </c>
      <c r="W8" s="225"/>
      <c r="X8" s="225"/>
      <c r="Y8" s="225"/>
      <c r="Z8" s="225"/>
      <c r="AA8" s="225"/>
      <c r="AB8" s="225"/>
      <c r="AC8" s="225"/>
    </row>
    <row r="9" spans="1:29" s="228" customFormat="1" ht="14.25" customHeight="1" x14ac:dyDescent="0.2">
      <c r="A9" s="182">
        <v>846</v>
      </c>
      <c r="B9" s="53" t="s">
        <v>22</v>
      </c>
      <c r="C9" s="303">
        <f t="shared" ref="C9:C31" si="1">D9*254</f>
        <v>57124.6</v>
      </c>
      <c r="D9" s="55">
        <v>224.9</v>
      </c>
      <c r="E9" s="153">
        <v>765</v>
      </c>
      <c r="F9" s="169">
        <f>E9/C9*100</f>
        <v>1.3391778673286117</v>
      </c>
      <c r="G9" s="51"/>
      <c r="H9" s="51"/>
      <c r="I9" s="51"/>
      <c r="J9" s="51"/>
      <c r="K9" s="51"/>
      <c r="L9" s="51"/>
      <c r="M9" s="51"/>
      <c r="N9" s="40"/>
      <c r="O9" s="51"/>
      <c r="P9" s="51"/>
      <c r="Q9" s="67"/>
      <c r="R9" s="78"/>
      <c r="S9" s="226"/>
      <c r="T9" s="229" t="str">
        <f t="shared" si="0"/>
        <v>Brighton &amp; Hove</v>
      </c>
      <c r="U9" s="230" t="b">
        <f t="shared" ref="U9:U30" si="2">IF(T9=$U$2,F9)</f>
        <v>0</v>
      </c>
      <c r="W9" s="225"/>
      <c r="X9" s="225"/>
      <c r="Y9" s="225"/>
      <c r="Z9" s="225"/>
      <c r="AA9" s="225"/>
      <c r="AB9" s="225"/>
      <c r="AC9" s="225"/>
    </row>
    <row r="10" spans="1:29" s="228" customFormat="1" ht="14.25" customHeight="1" x14ac:dyDescent="0.2">
      <c r="A10" s="182">
        <v>825</v>
      </c>
      <c r="B10" s="53" t="s">
        <v>8</v>
      </c>
      <c r="C10" s="303">
        <f t="shared" si="1"/>
        <v>52374.799999999996</v>
      </c>
      <c r="D10" s="55">
        <v>206.2</v>
      </c>
      <c r="E10" s="153">
        <v>891.3</v>
      </c>
      <c r="F10" s="99">
        <f t="shared" ref="F10:F31" si="3">E10/C10*100</f>
        <v>1.7017726082008906</v>
      </c>
      <c r="G10" s="51"/>
      <c r="H10" s="51"/>
      <c r="I10" s="51"/>
      <c r="J10" s="51"/>
      <c r="K10" s="51"/>
      <c r="L10" s="51"/>
      <c r="M10" s="51"/>
      <c r="N10" s="40"/>
      <c r="O10" s="51"/>
      <c r="P10" s="51"/>
      <c r="Q10" s="67"/>
      <c r="R10" s="78"/>
      <c r="S10" s="226"/>
      <c r="T10" s="229" t="str">
        <f t="shared" si="0"/>
        <v>Buckinghamshire</v>
      </c>
      <c r="U10" s="230" t="b">
        <f t="shared" si="2"/>
        <v>0</v>
      </c>
      <c r="W10" s="225"/>
      <c r="X10" s="225"/>
      <c r="Y10" s="225"/>
      <c r="Z10" s="225"/>
      <c r="AA10" s="225"/>
      <c r="AB10" s="225"/>
      <c r="AC10" s="225"/>
    </row>
    <row r="11" spans="1:29" s="228" customFormat="1" ht="14.25" customHeight="1" x14ac:dyDescent="0.2">
      <c r="A11" s="182">
        <v>845</v>
      </c>
      <c r="B11" s="53" t="s">
        <v>4</v>
      </c>
      <c r="C11" s="303">
        <f>D11*254</f>
        <v>82219.8</v>
      </c>
      <c r="D11" s="55">
        <v>323.7</v>
      </c>
      <c r="E11" s="154">
        <v>2145</v>
      </c>
      <c r="F11" s="99">
        <f t="shared" si="3"/>
        <v>2.608860639408026</v>
      </c>
      <c r="G11" s="51"/>
      <c r="H11" s="51"/>
      <c r="I11" s="51"/>
      <c r="J11" s="51"/>
      <c r="K11" s="51"/>
      <c r="L11" s="51"/>
      <c r="M11" s="51"/>
      <c r="N11" s="40"/>
      <c r="O11" s="51"/>
      <c r="P11" s="51"/>
      <c r="Q11" s="67"/>
      <c r="R11" s="78"/>
      <c r="S11" s="226"/>
      <c r="T11" s="229" t="str">
        <f t="shared" si="0"/>
        <v>East Sussex</v>
      </c>
      <c r="U11" s="230" t="b">
        <f t="shared" si="2"/>
        <v>0</v>
      </c>
      <c r="W11" s="225"/>
      <c r="X11" s="225"/>
      <c r="Y11" s="225"/>
      <c r="Z11" s="225"/>
      <c r="AA11" s="225"/>
      <c r="AB11" s="225"/>
      <c r="AC11" s="225"/>
    </row>
    <row r="12" spans="1:29" s="228" customFormat="1" ht="14.25" customHeight="1" x14ac:dyDescent="0.2">
      <c r="A12" s="182">
        <v>850</v>
      </c>
      <c r="B12" s="53" t="s">
        <v>6</v>
      </c>
      <c r="C12" s="303">
        <f t="shared" si="1"/>
        <v>128346.2</v>
      </c>
      <c r="D12" s="55">
        <v>505.3</v>
      </c>
      <c r="E12" s="153">
        <v>2693.3</v>
      </c>
      <c r="F12" s="99">
        <f t="shared" si="3"/>
        <v>2.0984649331261855</v>
      </c>
      <c r="G12" s="51"/>
      <c r="H12" s="51"/>
      <c r="I12" s="51"/>
      <c r="J12" s="51"/>
      <c r="K12" s="51"/>
      <c r="L12" s="51"/>
      <c r="M12" s="51"/>
      <c r="N12" s="40"/>
      <c r="O12" s="51"/>
      <c r="P12" s="51"/>
      <c r="Q12" s="67"/>
      <c r="R12" s="78"/>
      <c r="S12" s="226"/>
      <c r="T12" s="229" t="str">
        <f t="shared" si="0"/>
        <v>Hampshire</v>
      </c>
      <c r="U12" s="230" t="b">
        <f t="shared" si="2"/>
        <v>0</v>
      </c>
      <c r="W12" s="225"/>
      <c r="X12" s="225"/>
      <c r="Y12" s="225"/>
      <c r="Z12" s="225"/>
      <c r="AA12" s="225"/>
      <c r="AB12" s="225"/>
      <c r="AC12" s="225"/>
    </row>
    <row r="13" spans="1:29" s="228" customFormat="1" ht="14.25" customHeight="1" x14ac:dyDescent="0.2">
      <c r="A13" s="182">
        <v>921</v>
      </c>
      <c r="B13" s="53" t="s">
        <v>1</v>
      </c>
      <c r="C13" s="303">
        <f t="shared" si="1"/>
        <v>20066</v>
      </c>
      <c r="D13" s="55">
        <v>79</v>
      </c>
      <c r="E13" s="153">
        <v>596</v>
      </c>
      <c r="F13" s="99">
        <f t="shared" si="3"/>
        <v>2.9701983454599823</v>
      </c>
      <c r="G13" s="51"/>
      <c r="H13" s="51"/>
      <c r="I13" s="51"/>
      <c r="J13" s="51"/>
      <c r="K13" s="51"/>
      <c r="L13" s="51"/>
      <c r="M13" s="51"/>
      <c r="N13" s="40"/>
      <c r="O13" s="51"/>
      <c r="P13" s="51"/>
      <c r="Q13" s="67"/>
      <c r="R13" s="78"/>
      <c r="S13" s="226"/>
      <c r="T13" s="229" t="str">
        <f t="shared" si="0"/>
        <v>Isle of Wight</v>
      </c>
      <c r="U13" s="230" t="b">
        <f t="shared" si="2"/>
        <v>0</v>
      </c>
      <c r="W13" s="225"/>
      <c r="X13" s="225"/>
      <c r="Y13" s="225"/>
      <c r="Z13" s="225"/>
      <c r="AA13" s="225"/>
      <c r="AB13" s="225"/>
      <c r="AC13" s="225"/>
    </row>
    <row r="14" spans="1:29" s="228" customFormat="1" ht="14.25" customHeight="1" x14ac:dyDescent="0.2">
      <c r="A14" s="182">
        <v>886</v>
      </c>
      <c r="B14" s="53" t="s">
        <v>9</v>
      </c>
      <c r="C14" s="303">
        <f t="shared" si="1"/>
        <v>195834</v>
      </c>
      <c r="D14" s="55">
        <v>771</v>
      </c>
      <c r="E14" s="153">
        <v>4514</v>
      </c>
      <c r="F14" s="99">
        <f t="shared" si="3"/>
        <v>2.3050134297415159</v>
      </c>
      <c r="G14" s="51"/>
      <c r="H14" s="51"/>
      <c r="I14" s="51"/>
      <c r="J14" s="51"/>
      <c r="K14" s="51"/>
      <c r="L14" s="51"/>
      <c r="M14" s="51"/>
      <c r="N14" s="40"/>
      <c r="O14" s="51"/>
      <c r="P14" s="51"/>
      <c r="Q14" s="67"/>
      <c r="R14" s="78"/>
      <c r="S14" s="226"/>
      <c r="T14" s="229" t="str">
        <f t="shared" si="0"/>
        <v>Kent</v>
      </c>
      <c r="U14" s="230" t="b">
        <f t="shared" si="2"/>
        <v>0</v>
      </c>
      <c r="W14" s="225"/>
      <c r="X14" s="225"/>
      <c r="Y14" s="225"/>
      <c r="Z14" s="225"/>
      <c r="AA14" s="225"/>
      <c r="AB14" s="225"/>
      <c r="AC14" s="225"/>
    </row>
    <row r="15" spans="1:29" s="228" customFormat="1" ht="14.25" customHeight="1" x14ac:dyDescent="0.2">
      <c r="A15" s="182">
        <v>887</v>
      </c>
      <c r="B15" s="53" t="s">
        <v>2</v>
      </c>
      <c r="C15" s="303">
        <f t="shared" si="1"/>
        <v>43611.799999999996</v>
      </c>
      <c r="D15" s="55">
        <v>171.7</v>
      </c>
      <c r="E15" s="153">
        <v>631</v>
      </c>
      <c r="F15" s="99">
        <f t="shared" si="3"/>
        <v>1.446856126094314</v>
      </c>
      <c r="G15" s="51"/>
      <c r="H15" s="51"/>
      <c r="I15" s="51"/>
      <c r="J15" s="51"/>
      <c r="K15" s="51"/>
      <c r="L15" s="51"/>
      <c r="M15" s="51"/>
      <c r="N15" s="40"/>
      <c r="O15" s="51"/>
      <c r="P15" s="51"/>
      <c r="Q15" s="67"/>
      <c r="R15" s="78"/>
      <c r="S15" s="226"/>
      <c r="T15" s="229" t="str">
        <f t="shared" si="0"/>
        <v>Medway</v>
      </c>
      <c r="U15" s="230" t="b">
        <f t="shared" si="2"/>
        <v>0</v>
      </c>
      <c r="W15" s="225"/>
      <c r="X15" s="225"/>
      <c r="Y15" s="225"/>
      <c r="Z15" s="225"/>
      <c r="AA15" s="225"/>
      <c r="AB15" s="225"/>
      <c r="AC15" s="225"/>
    </row>
    <row r="16" spans="1:29" s="228" customFormat="1" ht="14.25" customHeight="1" x14ac:dyDescent="0.2">
      <c r="A16" s="182">
        <v>826</v>
      </c>
      <c r="B16" s="53" t="s">
        <v>10</v>
      </c>
      <c r="C16" s="303">
        <f t="shared" si="1"/>
        <v>38277.799999999996</v>
      </c>
      <c r="D16" s="55">
        <v>150.69999999999999</v>
      </c>
      <c r="E16" s="153">
        <v>574.70000000000005</v>
      </c>
      <c r="F16" s="99">
        <f t="shared" si="3"/>
        <v>1.5013924520217987</v>
      </c>
      <c r="G16" s="51"/>
      <c r="H16" s="51"/>
      <c r="I16" s="51"/>
      <c r="J16" s="51"/>
      <c r="K16" s="51"/>
      <c r="L16" s="51"/>
      <c r="M16" s="51"/>
      <c r="N16" s="40"/>
      <c r="O16" s="51"/>
      <c r="P16" s="51"/>
      <c r="Q16" s="67"/>
      <c r="R16" s="78"/>
      <c r="S16" s="226"/>
      <c r="T16" s="229" t="str">
        <f t="shared" si="0"/>
        <v>Milton Keynes</v>
      </c>
      <c r="U16" s="230" t="b">
        <f t="shared" si="2"/>
        <v>0</v>
      </c>
      <c r="W16" s="225"/>
      <c r="X16" s="225"/>
      <c r="Y16" s="225"/>
      <c r="Z16" s="225"/>
      <c r="AA16" s="225"/>
      <c r="AB16" s="225"/>
      <c r="AC16" s="225"/>
    </row>
    <row r="17" spans="1:29" s="228" customFormat="1" ht="14.25" customHeight="1" x14ac:dyDescent="0.2">
      <c r="A17" s="182">
        <v>931</v>
      </c>
      <c r="B17" s="53" t="s">
        <v>11</v>
      </c>
      <c r="C17" s="303">
        <f t="shared" si="1"/>
        <v>97180.400000000009</v>
      </c>
      <c r="D17" s="55">
        <v>382.6</v>
      </c>
      <c r="E17" s="153">
        <v>2482</v>
      </c>
      <c r="F17" s="99">
        <f t="shared" si="3"/>
        <v>2.5540129491131953</v>
      </c>
      <c r="G17" s="51"/>
      <c r="H17" s="51"/>
      <c r="I17" s="51"/>
      <c r="J17" s="51"/>
      <c r="K17" s="51"/>
      <c r="L17" s="51"/>
      <c r="M17" s="51"/>
      <c r="N17" s="40"/>
      <c r="O17" s="51"/>
      <c r="P17" s="51"/>
      <c r="Q17" s="67"/>
      <c r="R17" s="78"/>
      <c r="S17" s="226"/>
      <c r="T17" s="229" t="str">
        <f t="shared" si="0"/>
        <v>Oxfordshire</v>
      </c>
      <c r="U17" s="230" t="b">
        <f t="shared" si="2"/>
        <v>0</v>
      </c>
      <c r="W17" s="225"/>
      <c r="X17" s="225"/>
      <c r="Y17" s="225"/>
      <c r="Z17" s="225"/>
      <c r="AA17" s="225"/>
      <c r="AB17" s="225"/>
      <c r="AC17" s="225"/>
    </row>
    <row r="18" spans="1:29" s="228" customFormat="1" ht="14.25" customHeight="1" x14ac:dyDescent="0.2">
      <c r="A18" s="182">
        <v>851</v>
      </c>
      <c r="B18" s="53" t="s">
        <v>12</v>
      </c>
      <c r="C18" s="303">
        <f t="shared" si="1"/>
        <v>49555.4</v>
      </c>
      <c r="D18" s="55">
        <v>195.1</v>
      </c>
      <c r="E18" s="153">
        <v>475</v>
      </c>
      <c r="F18" s="99">
        <f t="shared" si="3"/>
        <v>0.95852318818937987</v>
      </c>
      <c r="G18" s="51"/>
      <c r="H18" s="51"/>
      <c r="I18" s="51"/>
      <c r="J18" s="51"/>
      <c r="K18" s="51"/>
      <c r="L18" s="51"/>
      <c r="M18" s="51"/>
      <c r="N18" s="40"/>
      <c r="O18" s="51"/>
      <c r="P18" s="51"/>
      <c r="Q18" s="67"/>
      <c r="R18" s="78"/>
      <c r="S18" s="226"/>
      <c r="T18" s="229" t="str">
        <f t="shared" si="0"/>
        <v>Portsmouth</v>
      </c>
      <c r="U18" s="230" t="b">
        <f t="shared" si="2"/>
        <v>0</v>
      </c>
      <c r="W18" s="225"/>
      <c r="X18" s="225"/>
      <c r="Y18" s="225"/>
      <c r="Z18" s="225"/>
      <c r="AA18" s="225"/>
      <c r="AB18" s="225"/>
      <c r="AC18" s="225"/>
    </row>
    <row r="19" spans="1:29" s="228" customFormat="1" ht="14.25" customHeight="1" x14ac:dyDescent="0.2">
      <c r="A19" s="182">
        <v>870</v>
      </c>
      <c r="B19" s="53" t="s">
        <v>3</v>
      </c>
      <c r="C19" s="303">
        <f t="shared" si="1"/>
        <v>27381.200000000001</v>
      </c>
      <c r="D19" s="55">
        <v>107.8</v>
      </c>
      <c r="E19" s="153">
        <v>547</v>
      </c>
      <c r="F19" s="99">
        <f t="shared" si="3"/>
        <v>1.9977210640877683</v>
      </c>
      <c r="G19" s="51"/>
      <c r="H19" s="51"/>
      <c r="I19" s="51"/>
      <c r="J19" s="51"/>
      <c r="K19" s="51"/>
      <c r="L19" s="51"/>
      <c r="M19" s="51"/>
      <c r="N19" s="40"/>
      <c r="O19" s="51"/>
      <c r="P19" s="51"/>
      <c r="Q19" s="67"/>
      <c r="R19" s="78"/>
      <c r="S19" s="226"/>
      <c r="T19" s="229" t="str">
        <f t="shared" si="0"/>
        <v>Reading</v>
      </c>
      <c r="U19" s="230" t="b">
        <f t="shared" si="2"/>
        <v>0</v>
      </c>
      <c r="W19" s="225"/>
      <c r="X19" s="225"/>
      <c r="Y19" s="225"/>
      <c r="Z19" s="225"/>
      <c r="AA19" s="225"/>
      <c r="AB19" s="225"/>
      <c r="AC19" s="225"/>
    </row>
    <row r="20" spans="1:29" s="228" customFormat="1" ht="14.25" customHeight="1" x14ac:dyDescent="0.2">
      <c r="A20" s="182">
        <v>871</v>
      </c>
      <c r="B20" s="53" t="s">
        <v>13</v>
      </c>
      <c r="C20" s="303">
        <f t="shared" si="1"/>
        <v>20421.600000000002</v>
      </c>
      <c r="D20" s="55">
        <v>80.400000000000006</v>
      </c>
      <c r="E20" s="153">
        <v>966</v>
      </c>
      <c r="F20" s="99">
        <f t="shared" si="3"/>
        <v>4.7302855799741446</v>
      </c>
      <c r="G20" s="51"/>
      <c r="H20" s="51"/>
      <c r="I20" s="51"/>
      <c r="J20" s="51"/>
      <c r="K20" s="51"/>
      <c r="L20" s="51"/>
      <c r="M20" s="51"/>
      <c r="N20" s="40"/>
      <c r="O20" s="51"/>
      <c r="P20" s="51"/>
      <c r="Q20" s="67"/>
      <c r="R20" s="78"/>
      <c r="S20" s="226"/>
      <c r="T20" s="229" t="str">
        <f t="shared" si="0"/>
        <v>Slough</v>
      </c>
      <c r="U20" s="230" t="b">
        <f t="shared" si="2"/>
        <v>0</v>
      </c>
      <c r="W20" s="225"/>
      <c r="X20" s="225"/>
      <c r="Y20" s="225"/>
      <c r="Z20" s="225"/>
      <c r="AA20" s="225"/>
      <c r="AB20" s="225"/>
      <c r="AC20" s="225"/>
    </row>
    <row r="21" spans="1:29" s="228" customFormat="1" ht="14.25" customHeight="1" x14ac:dyDescent="0.2">
      <c r="A21" s="182">
        <v>933</v>
      </c>
      <c r="B21" s="53" t="s">
        <v>27</v>
      </c>
      <c r="C21" s="303">
        <f t="shared" si="1"/>
        <v>64033.4</v>
      </c>
      <c r="D21" s="55">
        <v>252.1</v>
      </c>
      <c r="E21" s="153">
        <v>1607.7</v>
      </c>
      <c r="F21" s="99">
        <f t="shared" si="3"/>
        <v>2.5107209674950886</v>
      </c>
      <c r="G21" s="51"/>
      <c r="H21" s="51"/>
      <c r="I21" s="51"/>
      <c r="J21" s="51"/>
      <c r="K21" s="51"/>
      <c r="L21" s="51"/>
      <c r="M21" s="51"/>
      <c r="N21" s="40"/>
      <c r="O21" s="51"/>
      <c r="P21" s="51"/>
      <c r="Q21" s="67"/>
      <c r="R21" s="78"/>
      <c r="S21" s="226"/>
      <c r="T21" s="229" t="str">
        <f t="shared" si="0"/>
        <v>Somerset</v>
      </c>
      <c r="U21" s="230" t="b">
        <f t="shared" si="2"/>
        <v>0</v>
      </c>
      <c r="W21" s="225"/>
      <c r="X21" s="225"/>
      <c r="Y21" s="225"/>
      <c r="Z21" s="225"/>
      <c r="AA21" s="225"/>
      <c r="AB21" s="225"/>
      <c r="AC21" s="225"/>
    </row>
    <row r="22" spans="1:29" s="228" customFormat="1" ht="14.25" customHeight="1" x14ac:dyDescent="0.2">
      <c r="A22" s="182">
        <v>852</v>
      </c>
      <c r="B22" s="53" t="s">
        <v>14</v>
      </c>
      <c r="C22" s="303">
        <f t="shared" si="1"/>
        <v>41224.200000000004</v>
      </c>
      <c r="D22" s="55">
        <v>162.30000000000001</v>
      </c>
      <c r="E22" s="153">
        <v>1224</v>
      </c>
      <c r="F22" s="99">
        <f t="shared" si="3"/>
        <v>2.9691297829915433</v>
      </c>
      <c r="G22" s="51"/>
      <c r="H22" s="51"/>
      <c r="I22" s="51"/>
      <c r="J22" s="51"/>
      <c r="K22" s="51"/>
      <c r="L22" s="51"/>
      <c r="M22" s="51"/>
      <c r="N22" s="40"/>
      <c r="O22" s="51"/>
      <c r="P22" s="51"/>
      <c r="Q22" s="67"/>
      <c r="R22" s="78"/>
      <c r="S22" s="226"/>
      <c r="T22" s="229" t="str">
        <f t="shared" si="0"/>
        <v>Southampton</v>
      </c>
      <c r="U22" s="230" t="b">
        <f t="shared" si="2"/>
        <v>0</v>
      </c>
      <c r="W22" s="225"/>
      <c r="X22" s="225"/>
      <c r="Y22" s="225"/>
      <c r="Z22" s="225"/>
      <c r="AA22" s="225"/>
      <c r="AB22" s="225"/>
      <c r="AC22" s="225"/>
    </row>
    <row r="23" spans="1:29" s="228" customFormat="1" ht="14.25" customHeight="1" x14ac:dyDescent="0.2">
      <c r="A23" s="182">
        <v>936</v>
      </c>
      <c r="B23" s="53" t="s">
        <v>7</v>
      </c>
      <c r="C23" s="303">
        <f t="shared" si="1"/>
        <v>117068.59999999999</v>
      </c>
      <c r="D23" s="55">
        <v>460.9</v>
      </c>
      <c r="E23" s="153">
        <v>3428.8</v>
      </c>
      <c r="F23" s="99">
        <f t="shared" si="3"/>
        <v>2.9288810150629634</v>
      </c>
      <c r="G23" s="51"/>
      <c r="H23" s="51"/>
      <c r="I23" s="51"/>
      <c r="J23" s="51"/>
      <c r="K23" s="51"/>
      <c r="L23" s="51"/>
      <c r="M23" s="51"/>
      <c r="N23" s="40"/>
      <c r="O23" s="51"/>
      <c r="P23" s="51"/>
      <c r="Q23" s="67"/>
      <c r="R23" s="78"/>
      <c r="S23" s="226"/>
      <c r="T23" s="229" t="str">
        <f t="shared" si="0"/>
        <v>Surrey</v>
      </c>
      <c r="U23" s="230" t="b">
        <f t="shared" si="2"/>
        <v>0</v>
      </c>
      <c r="W23" s="225"/>
      <c r="X23" s="225"/>
      <c r="Y23" s="225"/>
      <c r="Z23" s="225"/>
      <c r="AA23" s="225"/>
      <c r="AB23" s="225"/>
      <c r="AC23" s="225"/>
    </row>
    <row r="24" spans="1:29" s="228" customFormat="1" ht="14.25" customHeight="1" x14ac:dyDescent="0.2">
      <c r="A24" s="182">
        <v>866</v>
      </c>
      <c r="B24" s="53" t="s">
        <v>41</v>
      </c>
      <c r="C24" s="303">
        <f t="shared" si="1"/>
        <v>30073.600000000002</v>
      </c>
      <c r="D24" s="55">
        <v>118.4</v>
      </c>
      <c r="E24" s="153">
        <v>871</v>
      </c>
      <c r="F24" s="99">
        <f t="shared" si="3"/>
        <v>2.8962279208342196</v>
      </c>
      <c r="G24" s="51"/>
      <c r="H24" s="51"/>
      <c r="I24" s="51"/>
      <c r="J24" s="51"/>
      <c r="K24" s="51"/>
      <c r="L24" s="51"/>
      <c r="M24" s="51"/>
      <c r="N24" s="40"/>
      <c r="O24" s="51"/>
      <c r="P24" s="51"/>
      <c r="Q24" s="67"/>
      <c r="R24" s="78"/>
      <c r="S24" s="226"/>
      <c r="T24" s="229" t="str">
        <f t="shared" si="0"/>
        <v>Swindon</v>
      </c>
      <c r="U24" s="230" t="b">
        <f t="shared" si="2"/>
        <v>0</v>
      </c>
      <c r="W24" s="225"/>
      <c r="X24" s="225"/>
      <c r="Y24" s="225"/>
      <c r="Z24" s="225"/>
      <c r="AA24" s="225"/>
      <c r="AB24" s="225"/>
      <c r="AC24" s="225"/>
    </row>
    <row r="25" spans="1:29" s="228" customFormat="1" ht="14.25" customHeight="1" x14ac:dyDescent="0.2">
      <c r="A25" s="182">
        <v>869</v>
      </c>
      <c r="B25" s="53" t="s">
        <v>15</v>
      </c>
      <c r="C25" s="303">
        <f t="shared" si="1"/>
        <v>21590</v>
      </c>
      <c r="D25" s="55">
        <v>85</v>
      </c>
      <c r="E25" s="154">
        <v>589</v>
      </c>
      <c r="F25" s="99">
        <f t="shared" si="3"/>
        <v>2.7281148679944418</v>
      </c>
      <c r="G25" s="51"/>
      <c r="H25" s="51"/>
      <c r="I25" s="51"/>
      <c r="J25" s="51"/>
      <c r="K25" s="51"/>
      <c r="L25" s="51"/>
      <c r="M25" s="51"/>
      <c r="N25" s="40"/>
      <c r="O25" s="51"/>
      <c r="P25" s="51"/>
      <c r="Q25" s="67"/>
      <c r="R25" s="78"/>
      <c r="S25" s="226"/>
      <c r="T25" s="229" t="str">
        <f t="shared" si="0"/>
        <v>West Berkshire</v>
      </c>
      <c r="U25" s="230" t="b">
        <f t="shared" si="2"/>
        <v>0</v>
      </c>
      <c r="W25" s="225"/>
      <c r="X25" s="225"/>
      <c r="Y25" s="225"/>
      <c r="Z25" s="225"/>
      <c r="AA25" s="225"/>
      <c r="AB25" s="225"/>
      <c r="AC25" s="225"/>
    </row>
    <row r="26" spans="1:29" s="228" customFormat="1" ht="14.25" customHeight="1" x14ac:dyDescent="0.2">
      <c r="A26" s="182">
        <v>938</v>
      </c>
      <c r="B26" s="53" t="s">
        <v>5</v>
      </c>
      <c r="C26" s="303">
        <f t="shared" si="1"/>
        <v>127787.40000000001</v>
      </c>
      <c r="D26" s="55">
        <v>503.1</v>
      </c>
      <c r="E26" s="154">
        <v>1741</v>
      </c>
      <c r="F26" s="99">
        <f t="shared" si="3"/>
        <v>1.3624191430454018</v>
      </c>
      <c r="G26" s="51"/>
      <c r="H26" s="51"/>
      <c r="I26" s="51"/>
      <c r="J26" s="51"/>
      <c r="K26" s="51"/>
      <c r="L26" s="51"/>
      <c r="M26" s="51"/>
      <c r="N26" s="40"/>
      <c r="O26" s="51"/>
      <c r="P26" s="51"/>
      <c r="Q26" s="67"/>
      <c r="R26" s="78"/>
      <c r="S26" s="226"/>
      <c r="T26" s="229" t="str">
        <f t="shared" si="0"/>
        <v>West Sussex</v>
      </c>
      <c r="U26" s="230" t="b">
        <f t="shared" si="2"/>
        <v>0</v>
      </c>
      <c r="W26" s="225"/>
      <c r="X26" s="225"/>
      <c r="Y26" s="225"/>
      <c r="Z26" s="225"/>
      <c r="AA26" s="225"/>
      <c r="AB26" s="225"/>
      <c r="AC26" s="225"/>
    </row>
    <row r="27" spans="1:29" s="228" customFormat="1" ht="14.25" customHeight="1" x14ac:dyDescent="0.2">
      <c r="A27" s="182">
        <v>868</v>
      </c>
      <c r="B27" s="53" t="s">
        <v>21</v>
      </c>
      <c r="C27" s="303">
        <f t="shared" si="1"/>
        <v>13309.6</v>
      </c>
      <c r="D27" s="55">
        <v>52.4</v>
      </c>
      <c r="E27" s="153">
        <v>200.5</v>
      </c>
      <c r="F27" s="99">
        <f t="shared" si="3"/>
        <v>1.5064314479773997</v>
      </c>
      <c r="G27" s="51"/>
      <c r="H27" s="51"/>
      <c r="I27" s="51"/>
      <c r="J27" s="51"/>
      <c r="K27" s="51"/>
      <c r="L27" s="51"/>
      <c r="M27" s="51"/>
      <c r="N27" s="40"/>
      <c r="O27" s="51"/>
      <c r="P27" s="51"/>
      <c r="Q27" s="67"/>
      <c r="R27" s="78"/>
      <c r="S27" s="226"/>
      <c r="T27" s="229" t="str">
        <f t="shared" si="0"/>
        <v>Windsor &amp; Maidenhead</v>
      </c>
      <c r="U27" s="230" t="b">
        <f t="shared" si="2"/>
        <v>0</v>
      </c>
      <c r="W27" s="225"/>
      <c r="X27" s="225"/>
      <c r="Y27" s="225"/>
      <c r="Z27" s="225"/>
      <c r="AA27" s="225"/>
      <c r="AB27" s="225"/>
      <c r="AC27" s="225"/>
    </row>
    <row r="28" spans="1:29" s="228" customFormat="1" ht="14.25" customHeight="1" x14ac:dyDescent="0.2">
      <c r="A28" s="182">
        <v>872</v>
      </c>
      <c r="B28" s="53" t="s">
        <v>16</v>
      </c>
      <c r="C28" s="303">
        <f t="shared" si="1"/>
        <v>19659.600000000002</v>
      </c>
      <c r="D28" s="55">
        <v>77.400000000000006</v>
      </c>
      <c r="E28" s="153">
        <v>627.20000000000005</v>
      </c>
      <c r="F28" s="99">
        <f t="shared" si="3"/>
        <v>3.1902988870577222</v>
      </c>
      <c r="G28" s="51"/>
      <c r="H28" s="51"/>
      <c r="I28" s="51"/>
      <c r="J28" s="51"/>
      <c r="K28" s="51"/>
      <c r="L28" s="51"/>
      <c r="M28" s="51"/>
      <c r="N28" s="40"/>
      <c r="O28" s="51"/>
      <c r="P28" s="51"/>
      <c r="Q28" s="67"/>
      <c r="R28" s="78"/>
      <c r="S28" s="226"/>
      <c r="T28" s="229" t="str">
        <f t="shared" si="0"/>
        <v>Wokingham</v>
      </c>
      <c r="U28" s="230" t="b">
        <f t="shared" si="2"/>
        <v>0</v>
      </c>
      <c r="W28" s="225"/>
      <c r="X28" s="225"/>
      <c r="Y28" s="225"/>
      <c r="Z28" s="225"/>
      <c r="AA28" s="225"/>
      <c r="AB28" s="225"/>
      <c r="AC28" s="225"/>
    </row>
    <row r="29" spans="1:29" s="228" customFormat="1" ht="14.25" customHeight="1" x14ac:dyDescent="0.2">
      <c r="A29" s="182">
        <v>108</v>
      </c>
      <c r="B29" s="72" t="s">
        <v>23</v>
      </c>
      <c r="C29" s="303">
        <f t="shared" si="1"/>
        <v>1169085.8</v>
      </c>
      <c r="D29" s="73">
        <v>4602.7</v>
      </c>
      <c r="E29" s="74">
        <v>25296.300000000003</v>
      </c>
      <c r="F29" s="122">
        <f>E29/C29*100</f>
        <v>2.1637676208196184</v>
      </c>
      <c r="G29" s="51"/>
      <c r="H29" s="51"/>
      <c r="I29" s="51"/>
      <c r="J29" s="51"/>
      <c r="K29" s="51"/>
      <c r="L29" s="51"/>
      <c r="M29" s="51"/>
      <c r="N29" s="40"/>
      <c r="O29" s="51"/>
      <c r="P29" s="51"/>
      <c r="Q29" s="67"/>
      <c r="R29" s="78"/>
      <c r="S29" s="226"/>
      <c r="T29" s="229" t="str">
        <f t="shared" si="0"/>
        <v>South East</v>
      </c>
      <c r="U29" s="230" t="b">
        <f t="shared" si="2"/>
        <v>0</v>
      </c>
      <c r="W29" s="225"/>
      <c r="X29" s="225"/>
      <c r="Y29" s="225"/>
      <c r="Z29" s="225"/>
      <c r="AA29" s="225"/>
      <c r="AB29" s="225"/>
      <c r="AC29" s="225"/>
    </row>
    <row r="30" spans="1:29" s="228" customFormat="1" ht="14.25" customHeight="1" x14ac:dyDescent="0.2">
      <c r="A30" s="182">
        <v>109</v>
      </c>
      <c r="B30" s="115" t="s">
        <v>43</v>
      </c>
      <c r="C30" s="303">
        <f t="shared" si="1"/>
        <v>703199</v>
      </c>
      <c r="D30" s="117">
        <v>2768.5</v>
      </c>
      <c r="E30" s="120">
        <v>19816.5</v>
      </c>
      <c r="F30" s="123">
        <f t="shared" si="3"/>
        <v>2.818050082551312</v>
      </c>
      <c r="G30" s="51"/>
      <c r="H30" s="51"/>
      <c r="I30" s="51"/>
      <c r="J30" s="51"/>
      <c r="K30" s="51"/>
      <c r="L30" s="51"/>
      <c r="M30" s="51"/>
      <c r="N30" s="40"/>
      <c r="O30" s="51"/>
      <c r="P30" s="51"/>
      <c r="Q30" s="67"/>
      <c r="R30" s="78"/>
      <c r="S30" s="226"/>
      <c r="T30" s="229" t="str">
        <f t="shared" si="0"/>
        <v>South West</v>
      </c>
      <c r="U30" s="230" t="b">
        <f t="shared" si="2"/>
        <v>0</v>
      </c>
      <c r="W30" s="225"/>
      <c r="X30" s="225"/>
      <c r="Y30" s="225"/>
      <c r="Z30" s="225"/>
      <c r="AA30" s="225"/>
      <c r="AB30" s="225"/>
      <c r="AC30" s="225"/>
    </row>
    <row r="31" spans="1:29" s="189" customFormat="1" ht="14.25" customHeight="1" x14ac:dyDescent="0.2">
      <c r="A31" s="182">
        <v>100</v>
      </c>
      <c r="B31" s="95" t="s">
        <v>38</v>
      </c>
      <c r="C31" s="303">
        <f t="shared" si="1"/>
        <v>8090992.2000000002</v>
      </c>
      <c r="D31" s="96">
        <v>31854.3</v>
      </c>
      <c r="E31" s="97">
        <v>231924.5</v>
      </c>
      <c r="F31" s="124">
        <f t="shared" si="3"/>
        <v>2.8664531403206643</v>
      </c>
      <c r="G31" s="49"/>
      <c r="H31" s="49"/>
      <c r="I31" s="49"/>
      <c r="J31" s="49"/>
      <c r="K31" s="49"/>
      <c r="L31" s="49"/>
      <c r="M31" s="49"/>
      <c r="N31" s="40"/>
      <c r="O31" s="51"/>
      <c r="P31" s="51"/>
      <c r="Q31" s="62"/>
      <c r="R31" s="76"/>
      <c r="S31" s="216"/>
      <c r="T31" s="231" t="s">
        <v>38</v>
      </c>
      <c r="U31" s="232"/>
      <c r="W31" s="225"/>
      <c r="X31" s="225"/>
      <c r="Y31" s="225"/>
      <c r="Z31" s="225"/>
      <c r="AA31" s="225"/>
      <c r="AB31" s="225"/>
      <c r="AC31" s="225"/>
    </row>
    <row r="32" spans="1:29" s="189" customFormat="1" ht="15" customHeight="1" x14ac:dyDescent="0.2">
      <c r="A32" s="63"/>
      <c r="B32" s="43"/>
      <c r="C32" s="43"/>
      <c r="D32" s="42"/>
      <c r="E32" s="42"/>
      <c r="F32" s="42"/>
      <c r="G32" s="42"/>
      <c r="H32" s="44"/>
      <c r="I32" s="44"/>
      <c r="J32" s="44"/>
      <c r="K32" s="44"/>
      <c r="L32" s="44"/>
      <c r="M32" s="44"/>
      <c r="N32" s="44"/>
      <c r="O32" s="44"/>
      <c r="P32" s="45"/>
      <c r="Q32" s="62"/>
      <c r="R32" s="76"/>
      <c r="S32" s="216"/>
      <c r="W32" s="225"/>
      <c r="X32" s="225"/>
      <c r="Y32" s="225"/>
      <c r="Z32" s="225"/>
      <c r="AA32" s="225"/>
      <c r="AB32" s="225"/>
      <c r="AC32" s="225"/>
    </row>
    <row r="33" spans="1:29" s="189" customFormat="1" ht="15" customHeight="1" x14ac:dyDescent="0.2">
      <c r="A33" s="289"/>
      <c r="B33" s="290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1"/>
      <c r="R33" s="76"/>
      <c r="S33" s="216"/>
      <c r="W33" s="225"/>
      <c r="X33" s="225"/>
      <c r="Y33" s="225"/>
      <c r="Z33" s="225"/>
      <c r="AA33" s="225"/>
      <c r="AB33" s="225"/>
      <c r="AC33" s="225"/>
    </row>
    <row r="34" spans="1:29" s="189" customFormat="1" ht="11.25" customHeight="1" x14ac:dyDescent="0.2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4"/>
      <c r="R34" s="76"/>
      <c r="S34" s="216"/>
      <c r="U34" s="233"/>
      <c r="W34" s="225"/>
      <c r="X34" s="225"/>
      <c r="Y34" s="225"/>
      <c r="Z34" s="225"/>
      <c r="AA34" s="225"/>
      <c r="AB34" s="225"/>
      <c r="AC34" s="225"/>
    </row>
    <row r="35" spans="1:29" s="189" customFormat="1" ht="13.5" hidden="1" customHeight="1" x14ac:dyDescent="0.2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60"/>
      <c r="R35" s="76"/>
      <c r="S35" s="234"/>
      <c r="T35" s="235"/>
      <c r="U35" s="235"/>
      <c r="V35" s="235"/>
      <c r="W35" s="225"/>
      <c r="X35" s="225"/>
      <c r="Y35" s="225"/>
      <c r="Z35" s="225"/>
      <c r="AA35" s="225"/>
      <c r="AB35" s="225"/>
      <c r="AC35" s="225"/>
    </row>
    <row r="36" spans="1:29" s="189" customFormat="1" ht="15" hidden="1" customHeight="1" x14ac:dyDescent="0.25">
      <c r="A36" s="61"/>
      <c r="B36" s="93" t="s">
        <v>65</v>
      </c>
      <c r="C36" s="51"/>
      <c r="D36" s="51"/>
      <c r="E36" s="51"/>
      <c r="F36" s="51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62"/>
      <c r="R36" s="76"/>
      <c r="S36" s="216"/>
      <c r="T36" s="235"/>
      <c r="U36" s="235"/>
      <c r="V36" s="235"/>
      <c r="W36" s="225"/>
      <c r="X36" s="225"/>
    </row>
    <row r="37" spans="1:29" s="189" customFormat="1" ht="18" hidden="1" customHeight="1" x14ac:dyDescent="0.2">
      <c r="A37" s="63"/>
      <c r="B37" s="166"/>
      <c r="C37" s="51"/>
      <c r="D37" s="51"/>
      <c r="E37" s="51"/>
      <c r="F37" s="51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62"/>
      <c r="R37" s="76"/>
      <c r="S37" s="216"/>
      <c r="T37" s="235"/>
      <c r="U37" s="235"/>
      <c r="V37" s="235"/>
      <c r="W37" s="225"/>
      <c r="X37" s="225"/>
    </row>
    <row r="38" spans="1:29" s="189" customFormat="1" ht="37.5" hidden="1" customHeight="1" x14ac:dyDescent="0.2">
      <c r="A38" s="63"/>
      <c r="B38" s="52"/>
      <c r="C38" s="52"/>
      <c r="D38" s="164" t="s">
        <v>66</v>
      </c>
      <c r="E38" s="107" t="s">
        <v>67</v>
      </c>
      <c r="F38" s="180" t="s">
        <v>68</v>
      </c>
      <c r="G38" s="121" t="s">
        <v>28</v>
      </c>
      <c r="H38" s="109" t="s">
        <v>62</v>
      </c>
      <c r="I38" s="38"/>
      <c r="J38" s="38"/>
      <c r="K38" s="38"/>
      <c r="L38" s="38"/>
      <c r="M38" s="38"/>
      <c r="N38" s="38"/>
      <c r="O38" s="38"/>
      <c r="P38" s="38"/>
      <c r="Q38" s="62"/>
      <c r="R38" s="76"/>
      <c r="S38" s="216"/>
      <c r="T38" s="235"/>
      <c r="U38" s="235"/>
      <c r="V38" s="235"/>
      <c r="W38" s="225"/>
      <c r="X38" s="225"/>
    </row>
    <row r="39" spans="1:29" s="224" customFormat="1" ht="16.5" hidden="1" customHeight="1" x14ac:dyDescent="0.2">
      <c r="A39" s="64"/>
      <c r="B39" s="53" t="s">
        <v>0</v>
      </c>
      <c r="C39" s="52"/>
      <c r="D39" s="86"/>
      <c r="E39" s="86"/>
      <c r="F39" s="169">
        <f>F8</f>
        <v>1.2801505033389813</v>
      </c>
      <c r="G39" s="104"/>
      <c r="H39" s="172" t="e">
        <f>(F39-D39)/D39</f>
        <v>#DIV/0!</v>
      </c>
      <c r="I39" s="38"/>
      <c r="J39" s="38"/>
      <c r="K39" s="38"/>
      <c r="L39" s="38"/>
      <c r="M39" s="38"/>
      <c r="N39" s="38"/>
      <c r="O39" s="38"/>
      <c r="P39" s="38"/>
      <c r="Q39" s="65"/>
      <c r="R39" s="77"/>
      <c r="S39" s="221"/>
      <c r="T39" s="236" t="str">
        <f>B39</f>
        <v>Bracknell Forest</v>
      </c>
      <c r="U39" s="237" t="b">
        <f t="shared" ref="U39:U61" si="4">IF(T39=$U$2,H39)</f>
        <v>0</v>
      </c>
      <c r="V39" s="235"/>
      <c r="W39" s="225"/>
      <c r="X39" s="225"/>
      <c r="Y39" s="189"/>
      <c r="Z39" s="189"/>
      <c r="AA39" s="189"/>
      <c r="AB39" s="189"/>
      <c r="AC39" s="189"/>
    </row>
    <row r="40" spans="1:29" ht="16.5" hidden="1" customHeight="1" x14ac:dyDescent="0.2">
      <c r="A40" s="63"/>
      <c r="B40" s="53" t="s">
        <v>22</v>
      </c>
      <c r="C40" s="52"/>
      <c r="D40" s="86"/>
      <c r="E40" s="86"/>
      <c r="F40" s="99">
        <f>F9</f>
        <v>1.3391778673286117</v>
      </c>
      <c r="G40" s="105"/>
      <c r="H40" s="101" t="e">
        <f t="shared" ref="H40:H63" si="5">(F40-D40)/D40</f>
        <v>#DIV/0!</v>
      </c>
      <c r="I40" s="41"/>
      <c r="J40" s="41"/>
      <c r="K40" s="41"/>
      <c r="L40" s="38"/>
      <c r="M40" s="38"/>
      <c r="N40" s="38"/>
      <c r="O40" s="38"/>
      <c r="P40" s="38"/>
      <c r="Q40" s="62"/>
      <c r="R40" s="76"/>
      <c r="S40" s="216"/>
      <c r="T40" s="236" t="str">
        <f t="shared" ref="T40:T61" si="6">B40</f>
        <v>Brighton &amp; Hove</v>
      </c>
      <c r="U40" s="237" t="b">
        <f t="shared" si="4"/>
        <v>0</v>
      </c>
      <c r="V40" s="235"/>
      <c r="W40" s="225"/>
      <c r="X40" s="225"/>
    </row>
    <row r="41" spans="1:29" ht="16.5" hidden="1" customHeight="1" x14ac:dyDescent="0.2">
      <c r="A41" s="63"/>
      <c r="B41" s="53" t="s">
        <v>8</v>
      </c>
      <c r="C41" s="52"/>
      <c r="D41" s="86"/>
      <c r="E41" s="86"/>
      <c r="F41" s="99">
        <f>F10</f>
        <v>1.7017726082008906</v>
      </c>
      <c r="G41" s="105"/>
      <c r="H41" s="101" t="e">
        <f t="shared" si="5"/>
        <v>#DIV/0!</v>
      </c>
      <c r="I41" s="41"/>
      <c r="J41" s="41"/>
      <c r="K41" s="41"/>
      <c r="L41" s="38"/>
      <c r="M41" s="38"/>
      <c r="N41" s="38"/>
      <c r="O41" s="38"/>
      <c r="P41" s="38"/>
      <c r="Q41" s="62"/>
      <c r="R41" s="76"/>
      <c r="S41" s="216"/>
      <c r="T41" s="236" t="str">
        <f t="shared" si="6"/>
        <v>Buckinghamshire</v>
      </c>
      <c r="U41" s="237" t="b">
        <f t="shared" si="4"/>
        <v>0</v>
      </c>
      <c r="V41" s="235"/>
      <c r="W41" s="225"/>
      <c r="X41" s="225"/>
      <c r="Y41" s="238"/>
    </row>
    <row r="42" spans="1:29" ht="16.5" hidden="1" customHeight="1" x14ac:dyDescent="0.2">
      <c r="A42" s="63"/>
      <c r="B42" s="53" t="s">
        <v>4</v>
      </c>
      <c r="C42" s="52"/>
      <c r="D42" s="86"/>
      <c r="E42" s="100"/>
      <c r="F42" s="99">
        <f>F11</f>
        <v>2.608860639408026</v>
      </c>
      <c r="G42" s="105"/>
      <c r="H42" s="101" t="e">
        <f t="shared" si="5"/>
        <v>#DIV/0!</v>
      </c>
      <c r="I42" s="41"/>
      <c r="J42" s="41"/>
      <c r="K42" s="41"/>
      <c r="L42" s="38"/>
      <c r="M42" s="38"/>
      <c r="N42" s="38"/>
      <c r="O42" s="38"/>
      <c r="P42" s="38"/>
      <c r="Q42" s="62"/>
      <c r="R42" s="76"/>
      <c r="S42" s="216"/>
      <c r="T42" s="236" t="str">
        <f t="shared" si="6"/>
        <v>East Sussex</v>
      </c>
      <c r="U42" s="237" t="b">
        <f t="shared" si="4"/>
        <v>0</v>
      </c>
      <c r="V42" s="235"/>
      <c r="W42" s="225"/>
      <c r="X42" s="225"/>
      <c r="Y42" s="48"/>
    </row>
    <row r="43" spans="1:29" ht="16.5" hidden="1" customHeight="1" x14ac:dyDescent="0.2">
      <c r="A43" s="63"/>
      <c r="B43" s="53" t="s">
        <v>6</v>
      </c>
      <c r="C43" s="52"/>
      <c r="D43" s="86"/>
      <c r="E43" s="86"/>
      <c r="F43" s="99">
        <f>F12</f>
        <v>2.0984649331261855</v>
      </c>
      <c r="G43" s="105"/>
      <c r="H43" s="101" t="e">
        <f t="shared" si="5"/>
        <v>#DIV/0!</v>
      </c>
      <c r="I43" s="41"/>
      <c r="J43" s="41"/>
      <c r="K43" s="41"/>
      <c r="L43" s="38"/>
      <c r="M43" s="38"/>
      <c r="N43" s="38"/>
      <c r="O43" s="38"/>
      <c r="P43" s="38"/>
      <c r="Q43" s="62"/>
      <c r="R43" s="76"/>
      <c r="S43" s="216"/>
      <c r="T43" s="236" t="str">
        <f t="shared" si="6"/>
        <v>Hampshire</v>
      </c>
      <c r="U43" s="237" t="b">
        <f t="shared" si="4"/>
        <v>0</v>
      </c>
      <c r="V43" s="235"/>
      <c r="W43" s="225"/>
      <c r="X43" s="225"/>
    </row>
    <row r="44" spans="1:29" ht="16.5" hidden="1" customHeight="1" x14ac:dyDescent="0.2">
      <c r="A44" s="63"/>
      <c r="B44" s="53" t="s">
        <v>1</v>
      </c>
      <c r="C44" s="52"/>
      <c r="D44" s="86"/>
      <c r="E44" s="86"/>
      <c r="F44" s="99">
        <f>F13</f>
        <v>2.9701983454599823</v>
      </c>
      <c r="G44" s="105"/>
      <c r="H44" s="101" t="e">
        <f t="shared" si="5"/>
        <v>#DIV/0!</v>
      </c>
      <c r="I44" s="41"/>
      <c r="J44" s="41"/>
      <c r="K44" s="41"/>
      <c r="L44" s="38"/>
      <c r="M44" s="38"/>
      <c r="N44" s="38"/>
      <c r="O44" s="38"/>
      <c r="P44" s="38"/>
      <c r="Q44" s="62"/>
      <c r="R44" s="76"/>
      <c r="S44" s="216"/>
      <c r="T44" s="236" t="str">
        <f t="shared" si="6"/>
        <v>Isle of Wight</v>
      </c>
      <c r="U44" s="237" t="b">
        <f t="shared" si="4"/>
        <v>0</v>
      </c>
      <c r="V44" s="235"/>
      <c r="W44" s="225"/>
      <c r="X44" s="225"/>
    </row>
    <row r="45" spans="1:29" ht="16.5" hidden="1" customHeight="1" x14ac:dyDescent="0.2">
      <c r="A45" s="63"/>
      <c r="B45" s="53" t="s">
        <v>9</v>
      </c>
      <c r="C45" s="52"/>
      <c r="D45" s="86"/>
      <c r="E45" s="86"/>
      <c r="F45" s="99">
        <f>F14</f>
        <v>2.3050134297415159</v>
      </c>
      <c r="G45" s="105"/>
      <c r="H45" s="101" t="e">
        <f t="shared" si="5"/>
        <v>#DIV/0!</v>
      </c>
      <c r="I45" s="41"/>
      <c r="J45" s="41"/>
      <c r="K45" s="41"/>
      <c r="L45" s="38"/>
      <c r="M45" s="38"/>
      <c r="N45" s="38"/>
      <c r="O45" s="38"/>
      <c r="P45" s="38"/>
      <c r="Q45" s="62"/>
      <c r="R45" s="76"/>
      <c r="S45" s="216"/>
      <c r="T45" s="236" t="str">
        <f t="shared" si="6"/>
        <v>Kent</v>
      </c>
      <c r="U45" s="237" t="b">
        <f t="shared" si="4"/>
        <v>0</v>
      </c>
      <c r="V45" s="235"/>
      <c r="W45" s="225"/>
      <c r="X45" s="225"/>
    </row>
    <row r="46" spans="1:29" ht="16.5" hidden="1" customHeight="1" x14ac:dyDescent="0.2">
      <c r="A46" s="63"/>
      <c r="B46" s="53" t="s">
        <v>2</v>
      </c>
      <c r="C46" s="52"/>
      <c r="D46" s="86"/>
      <c r="E46" s="86"/>
      <c r="F46" s="99">
        <f>F15</f>
        <v>1.446856126094314</v>
      </c>
      <c r="G46" s="105"/>
      <c r="H46" s="101" t="e">
        <f t="shared" si="5"/>
        <v>#DIV/0!</v>
      </c>
      <c r="I46" s="41"/>
      <c r="J46" s="41"/>
      <c r="K46" s="41"/>
      <c r="L46" s="38"/>
      <c r="M46" s="38"/>
      <c r="N46" s="38"/>
      <c r="O46" s="38"/>
      <c r="P46" s="38"/>
      <c r="Q46" s="62"/>
      <c r="R46" s="76"/>
      <c r="S46" s="216"/>
      <c r="T46" s="236" t="str">
        <f t="shared" si="6"/>
        <v>Medway</v>
      </c>
      <c r="U46" s="237" t="b">
        <f t="shared" si="4"/>
        <v>0</v>
      </c>
      <c r="V46" s="235"/>
      <c r="W46" s="225"/>
      <c r="X46" s="225"/>
    </row>
    <row r="47" spans="1:29" ht="16.5" hidden="1" customHeight="1" x14ac:dyDescent="0.2">
      <c r="A47" s="63"/>
      <c r="B47" s="53" t="s">
        <v>10</v>
      </c>
      <c r="C47" s="52"/>
      <c r="D47" s="86"/>
      <c r="E47" s="86"/>
      <c r="F47" s="99">
        <f>F16</f>
        <v>1.5013924520217987</v>
      </c>
      <c r="G47" s="105"/>
      <c r="H47" s="101" t="e">
        <f t="shared" si="5"/>
        <v>#DIV/0!</v>
      </c>
      <c r="I47" s="41"/>
      <c r="J47" s="41"/>
      <c r="K47" s="41"/>
      <c r="L47" s="38"/>
      <c r="M47" s="38"/>
      <c r="N47" s="38"/>
      <c r="O47" s="38"/>
      <c r="P47" s="38"/>
      <c r="Q47" s="62"/>
      <c r="R47" s="76"/>
      <c r="S47" s="216"/>
      <c r="T47" s="236" t="str">
        <f t="shared" si="6"/>
        <v>Milton Keynes</v>
      </c>
      <c r="U47" s="237" t="b">
        <f t="shared" si="4"/>
        <v>0</v>
      </c>
      <c r="V47" s="235"/>
      <c r="W47" s="225"/>
      <c r="X47" s="225"/>
    </row>
    <row r="48" spans="1:29" ht="16.5" hidden="1" customHeight="1" x14ac:dyDescent="0.2">
      <c r="A48" s="63"/>
      <c r="B48" s="53" t="s">
        <v>11</v>
      </c>
      <c r="C48" s="52"/>
      <c r="D48" s="86"/>
      <c r="E48" s="86"/>
      <c r="F48" s="99">
        <f>F17</f>
        <v>2.5540129491131953</v>
      </c>
      <c r="G48" s="105"/>
      <c r="H48" s="101" t="e">
        <f t="shared" si="5"/>
        <v>#DIV/0!</v>
      </c>
      <c r="I48" s="41"/>
      <c r="J48" s="41"/>
      <c r="K48" s="41"/>
      <c r="L48" s="38"/>
      <c r="M48" s="38"/>
      <c r="N48" s="38"/>
      <c r="O48" s="38"/>
      <c r="P48" s="38"/>
      <c r="Q48" s="62"/>
      <c r="R48" s="76"/>
      <c r="S48" s="216"/>
      <c r="T48" s="236" t="str">
        <f t="shared" si="6"/>
        <v>Oxfordshire</v>
      </c>
      <c r="U48" s="237" t="b">
        <f t="shared" si="4"/>
        <v>0</v>
      </c>
      <c r="V48" s="235"/>
      <c r="W48" s="225"/>
      <c r="X48" s="225"/>
    </row>
    <row r="49" spans="1:24" ht="16.5" hidden="1" customHeight="1" x14ac:dyDescent="0.2">
      <c r="A49" s="63"/>
      <c r="B49" s="53" t="s">
        <v>12</v>
      </c>
      <c r="C49" s="52"/>
      <c r="D49" s="86"/>
      <c r="E49" s="86"/>
      <c r="F49" s="99">
        <f>F18</f>
        <v>0.95852318818937987</v>
      </c>
      <c r="G49" s="105"/>
      <c r="H49" s="101" t="e">
        <f t="shared" si="5"/>
        <v>#DIV/0!</v>
      </c>
      <c r="I49" s="41"/>
      <c r="J49" s="41"/>
      <c r="K49" s="41"/>
      <c r="L49" s="38"/>
      <c r="M49" s="38"/>
      <c r="N49" s="38"/>
      <c r="O49" s="38"/>
      <c r="P49" s="38"/>
      <c r="Q49" s="62"/>
      <c r="R49" s="76"/>
      <c r="S49" s="216"/>
      <c r="T49" s="236" t="str">
        <f t="shared" si="6"/>
        <v>Portsmouth</v>
      </c>
      <c r="U49" s="237" t="b">
        <f t="shared" si="4"/>
        <v>0</v>
      </c>
      <c r="V49" s="235"/>
      <c r="W49" s="225"/>
      <c r="X49" s="225"/>
    </row>
    <row r="50" spans="1:24" ht="16.5" hidden="1" customHeight="1" x14ac:dyDescent="0.2">
      <c r="A50" s="63"/>
      <c r="B50" s="53" t="s">
        <v>3</v>
      </c>
      <c r="C50" s="52"/>
      <c r="D50" s="86"/>
      <c r="E50" s="86"/>
      <c r="F50" s="99">
        <f>F19</f>
        <v>1.9977210640877683</v>
      </c>
      <c r="G50" s="105"/>
      <c r="H50" s="101" t="e">
        <f t="shared" si="5"/>
        <v>#DIV/0!</v>
      </c>
      <c r="I50" s="41"/>
      <c r="J50" s="41"/>
      <c r="K50" s="41"/>
      <c r="L50" s="38"/>
      <c r="M50" s="38"/>
      <c r="N50" s="38"/>
      <c r="O50" s="38"/>
      <c r="P50" s="38"/>
      <c r="Q50" s="62"/>
      <c r="R50" s="76"/>
      <c r="S50" s="216"/>
      <c r="T50" s="236" t="str">
        <f t="shared" si="6"/>
        <v>Reading</v>
      </c>
      <c r="U50" s="237" t="b">
        <f t="shared" si="4"/>
        <v>0</v>
      </c>
      <c r="V50" s="235"/>
      <c r="W50" s="225"/>
      <c r="X50" s="225"/>
    </row>
    <row r="51" spans="1:24" ht="16.5" hidden="1" customHeight="1" x14ac:dyDescent="0.2">
      <c r="A51" s="63"/>
      <c r="B51" s="53" t="s">
        <v>13</v>
      </c>
      <c r="C51" s="52"/>
      <c r="D51" s="86"/>
      <c r="E51" s="86"/>
      <c r="F51" s="99">
        <f>F20</f>
        <v>4.7302855799741446</v>
      </c>
      <c r="G51" s="105"/>
      <c r="H51" s="101" t="e">
        <f t="shared" si="5"/>
        <v>#DIV/0!</v>
      </c>
      <c r="I51" s="41"/>
      <c r="J51" s="41"/>
      <c r="K51" s="41"/>
      <c r="L51" s="38"/>
      <c r="M51" s="38"/>
      <c r="N51" s="38"/>
      <c r="O51" s="38"/>
      <c r="P51" s="38"/>
      <c r="Q51" s="62"/>
      <c r="R51" s="76"/>
      <c r="S51" s="216"/>
      <c r="T51" s="236" t="str">
        <f t="shared" si="6"/>
        <v>Slough</v>
      </c>
      <c r="U51" s="237" t="b">
        <f t="shared" si="4"/>
        <v>0</v>
      </c>
      <c r="V51" s="235"/>
      <c r="W51" s="225"/>
      <c r="X51" s="225"/>
    </row>
    <row r="52" spans="1:24" ht="16.5" hidden="1" customHeight="1" x14ac:dyDescent="0.2">
      <c r="A52" s="63"/>
      <c r="B52" s="53" t="s">
        <v>27</v>
      </c>
      <c r="C52" s="52"/>
      <c r="D52" s="86"/>
      <c r="E52" s="86"/>
      <c r="F52" s="99">
        <f>F21</f>
        <v>2.5107209674950886</v>
      </c>
      <c r="G52" s="105"/>
      <c r="H52" s="101" t="e">
        <f t="shared" si="5"/>
        <v>#DIV/0!</v>
      </c>
      <c r="I52" s="41"/>
      <c r="J52" s="41"/>
      <c r="K52" s="41"/>
      <c r="L52" s="38"/>
      <c r="M52" s="38"/>
      <c r="N52" s="38"/>
      <c r="O52" s="38"/>
      <c r="P52" s="38"/>
      <c r="Q52" s="62"/>
      <c r="R52" s="76"/>
      <c r="S52" s="216"/>
      <c r="T52" s="236" t="str">
        <f t="shared" si="6"/>
        <v>Somerset</v>
      </c>
      <c r="U52" s="237" t="b">
        <f t="shared" si="4"/>
        <v>0</v>
      </c>
      <c r="V52" s="235"/>
      <c r="W52" s="225"/>
      <c r="X52" s="225"/>
    </row>
    <row r="53" spans="1:24" s="189" customFormat="1" ht="16.5" hidden="1" customHeight="1" x14ac:dyDescent="0.2">
      <c r="A53" s="63"/>
      <c r="B53" s="53" t="s">
        <v>14</v>
      </c>
      <c r="C53" s="52"/>
      <c r="D53" s="86"/>
      <c r="E53" s="86"/>
      <c r="F53" s="99">
        <f>F22</f>
        <v>2.9691297829915433</v>
      </c>
      <c r="G53" s="106"/>
      <c r="H53" s="101" t="e">
        <f t="shared" si="5"/>
        <v>#DIV/0!</v>
      </c>
      <c r="I53" s="41"/>
      <c r="J53" s="41"/>
      <c r="K53" s="41"/>
      <c r="L53" s="38"/>
      <c r="M53" s="38"/>
      <c r="N53" s="38"/>
      <c r="O53" s="38"/>
      <c r="P53" s="38"/>
      <c r="Q53" s="62"/>
      <c r="R53" s="76"/>
      <c r="S53" s="216"/>
      <c r="T53" s="236" t="str">
        <f t="shared" si="6"/>
        <v>Southampton</v>
      </c>
      <c r="U53" s="237" t="b">
        <f t="shared" si="4"/>
        <v>0</v>
      </c>
      <c r="V53" s="235"/>
      <c r="W53" s="225"/>
      <c r="X53" s="225"/>
    </row>
    <row r="54" spans="1:24" s="189" customFormat="1" ht="16.5" hidden="1" customHeight="1" x14ac:dyDescent="0.2">
      <c r="A54" s="63"/>
      <c r="B54" s="53" t="s">
        <v>7</v>
      </c>
      <c r="C54" s="52"/>
      <c r="D54" s="86"/>
      <c r="E54" s="86"/>
      <c r="F54" s="99">
        <f>F23</f>
        <v>2.9288810150629634</v>
      </c>
      <c r="G54" s="106"/>
      <c r="H54" s="101" t="e">
        <f t="shared" si="5"/>
        <v>#DIV/0!</v>
      </c>
      <c r="I54" s="41"/>
      <c r="J54" s="41"/>
      <c r="K54" s="41"/>
      <c r="L54" s="38"/>
      <c r="M54" s="38"/>
      <c r="N54" s="38"/>
      <c r="O54" s="38"/>
      <c r="P54" s="38"/>
      <c r="Q54" s="62"/>
      <c r="R54" s="76"/>
      <c r="S54" s="216"/>
      <c r="T54" s="236" t="str">
        <f t="shared" si="6"/>
        <v>Surrey</v>
      </c>
      <c r="U54" s="237" t="b">
        <f t="shared" si="4"/>
        <v>0</v>
      </c>
      <c r="V54" s="235"/>
      <c r="W54" s="225"/>
      <c r="X54" s="225"/>
    </row>
    <row r="55" spans="1:24" s="189" customFormat="1" ht="16.5" hidden="1" customHeight="1" x14ac:dyDescent="0.2">
      <c r="A55" s="89"/>
      <c r="B55" s="53" t="s">
        <v>41</v>
      </c>
      <c r="C55" s="52"/>
      <c r="D55" s="86"/>
      <c r="E55" s="86"/>
      <c r="F55" s="99">
        <f>F24</f>
        <v>2.8962279208342196</v>
      </c>
      <c r="G55" s="106"/>
      <c r="H55" s="101" t="e">
        <f t="shared" si="5"/>
        <v>#DIV/0!</v>
      </c>
      <c r="I55" s="41"/>
      <c r="J55" s="41"/>
      <c r="K55" s="41"/>
      <c r="L55" s="38"/>
      <c r="M55" s="38"/>
      <c r="N55" s="38"/>
      <c r="O55" s="38"/>
      <c r="P55" s="38"/>
      <c r="Q55" s="62"/>
      <c r="R55" s="76"/>
      <c r="S55" s="216"/>
      <c r="T55" s="236" t="str">
        <f t="shared" si="6"/>
        <v>Swindon</v>
      </c>
      <c r="U55" s="237" t="b">
        <f t="shared" si="4"/>
        <v>0</v>
      </c>
      <c r="V55" s="235"/>
      <c r="W55" s="225"/>
      <c r="X55" s="225"/>
    </row>
    <row r="56" spans="1:24" s="189" customFormat="1" ht="16.5" hidden="1" customHeight="1" x14ac:dyDescent="0.2">
      <c r="A56" s="89"/>
      <c r="B56" s="53" t="s">
        <v>59</v>
      </c>
      <c r="C56" s="52"/>
      <c r="D56" s="86"/>
      <c r="E56" s="86"/>
      <c r="F56" s="99" t="e">
        <f>#REF!</f>
        <v>#REF!</v>
      </c>
      <c r="G56" s="106"/>
      <c r="H56" s="101" t="e">
        <f t="shared" si="5"/>
        <v>#REF!</v>
      </c>
      <c r="I56" s="41"/>
      <c r="J56" s="41"/>
      <c r="K56" s="41"/>
      <c r="L56" s="38"/>
      <c r="M56" s="38"/>
      <c r="N56" s="38"/>
      <c r="O56" s="38"/>
      <c r="P56" s="38"/>
      <c r="Q56" s="62"/>
      <c r="R56" s="76"/>
      <c r="S56" s="216"/>
      <c r="T56" s="236" t="str">
        <f t="shared" si="6"/>
        <v>Torbay</v>
      </c>
      <c r="U56" s="237" t="b">
        <f t="shared" si="4"/>
        <v>0</v>
      </c>
      <c r="V56" s="235"/>
      <c r="W56" s="225"/>
      <c r="X56" s="225"/>
    </row>
    <row r="57" spans="1:24" s="189" customFormat="1" ht="16.5" hidden="1" customHeight="1" x14ac:dyDescent="0.2">
      <c r="A57" s="63"/>
      <c r="B57" s="53" t="s">
        <v>15</v>
      </c>
      <c r="C57" s="52"/>
      <c r="D57" s="86"/>
      <c r="E57" s="100"/>
      <c r="F57" s="99">
        <f t="shared" ref="F57:F63" si="7">F25</f>
        <v>2.7281148679944418</v>
      </c>
      <c r="G57" s="106"/>
      <c r="H57" s="101" t="e">
        <f t="shared" si="5"/>
        <v>#DIV/0!</v>
      </c>
      <c r="I57" s="41"/>
      <c r="J57" s="41"/>
      <c r="K57" s="41"/>
      <c r="L57" s="38"/>
      <c r="M57" s="38"/>
      <c r="N57" s="38"/>
      <c r="O57" s="38"/>
      <c r="P57" s="38"/>
      <c r="Q57" s="62"/>
      <c r="R57" s="76"/>
      <c r="S57" s="216"/>
      <c r="T57" s="236" t="str">
        <f t="shared" si="6"/>
        <v>West Berkshire</v>
      </c>
      <c r="U57" s="237" t="b">
        <f t="shared" si="4"/>
        <v>0</v>
      </c>
      <c r="V57" s="235"/>
      <c r="W57" s="225"/>
      <c r="X57" s="225"/>
    </row>
    <row r="58" spans="1:24" s="189" customFormat="1" ht="16.5" hidden="1" customHeight="1" x14ac:dyDescent="0.2">
      <c r="A58" s="63"/>
      <c r="B58" s="53" t="s">
        <v>5</v>
      </c>
      <c r="C58" s="52"/>
      <c r="D58" s="86"/>
      <c r="E58" s="100"/>
      <c r="F58" s="99">
        <f t="shared" si="7"/>
        <v>1.3624191430454018</v>
      </c>
      <c r="G58" s="106"/>
      <c r="H58" s="101" t="e">
        <f t="shared" si="5"/>
        <v>#DIV/0!</v>
      </c>
      <c r="I58" s="41"/>
      <c r="J58" s="41"/>
      <c r="K58" s="41"/>
      <c r="L58" s="38"/>
      <c r="M58" s="38"/>
      <c r="N58" s="38"/>
      <c r="O58" s="38"/>
      <c r="P58" s="38"/>
      <c r="Q58" s="62"/>
      <c r="R58" s="76"/>
      <c r="S58" s="216"/>
      <c r="T58" s="236" t="str">
        <f t="shared" si="6"/>
        <v>West Sussex</v>
      </c>
      <c r="U58" s="237" t="b">
        <f t="shared" si="4"/>
        <v>0</v>
      </c>
      <c r="V58" s="235"/>
      <c r="W58" s="225"/>
      <c r="X58" s="225"/>
    </row>
    <row r="59" spans="1:24" s="189" customFormat="1" ht="16.5" hidden="1" customHeight="1" x14ac:dyDescent="0.2">
      <c r="A59" s="63"/>
      <c r="B59" s="53" t="s">
        <v>21</v>
      </c>
      <c r="C59" s="52"/>
      <c r="D59" s="100"/>
      <c r="E59" s="86"/>
      <c r="F59" s="99">
        <f t="shared" si="7"/>
        <v>1.5064314479773997</v>
      </c>
      <c r="G59" s="106"/>
      <c r="H59" s="101" t="e">
        <f t="shared" si="5"/>
        <v>#DIV/0!</v>
      </c>
      <c r="I59" s="41"/>
      <c r="J59" s="41"/>
      <c r="K59" s="41"/>
      <c r="L59" s="38"/>
      <c r="M59" s="38"/>
      <c r="N59" s="38"/>
      <c r="O59" s="38"/>
      <c r="P59" s="38"/>
      <c r="Q59" s="62"/>
      <c r="R59" s="76"/>
      <c r="S59" s="216"/>
      <c r="T59" s="236" t="str">
        <f t="shared" si="6"/>
        <v>Windsor &amp; Maidenhead</v>
      </c>
      <c r="U59" s="237" t="b">
        <f t="shared" si="4"/>
        <v>0</v>
      </c>
      <c r="V59" s="235"/>
      <c r="W59" s="225"/>
      <c r="X59" s="225"/>
    </row>
    <row r="60" spans="1:24" s="189" customFormat="1" ht="16.5" hidden="1" customHeight="1" x14ac:dyDescent="0.2">
      <c r="A60" s="63"/>
      <c r="B60" s="53" t="s">
        <v>16</v>
      </c>
      <c r="C60" s="52"/>
      <c r="D60" s="100"/>
      <c r="E60" s="86"/>
      <c r="F60" s="99">
        <f t="shared" si="7"/>
        <v>3.1902988870577222</v>
      </c>
      <c r="G60" s="106"/>
      <c r="H60" s="101" t="e">
        <f t="shared" si="5"/>
        <v>#DIV/0!</v>
      </c>
      <c r="I60" s="41"/>
      <c r="J60" s="41"/>
      <c r="K60" s="41"/>
      <c r="L60" s="38"/>
      <c r="M60" s="38"/>
      <c r="N60" s="38"/>
      <c r="O60" s="38"/>
      <c r="P60" s="38"/>
      <c r="Q60" s="62"/>
      <c r="R60" s="76"/>
      <c r="S60" s="216"/>
      <c r="T60" s="236" t="str">
        <f t="shared" si="6"/>
        <v>Wokingham</v>
      </c>
      <c r="U60" s="237" t="b">
        <f t="shared" si="4"/>
        <v>0</v>
      </c>
    </row>
    <row r="61" spans="1:24" s="189" customFormat="1" ht="16.5" hidden="1" customHeight="1" x14ac:dyDescent="0.2">
      <c r="A61" s="63"/>
      <c r="B61" s="72" t="s">
        <v>23</v>
      </c>
      <c r="C61" s="52"/>
      <c r="D61" s="125"/>
      <c r="E61" s="125"/>
      <c r="F61" s="122">
        <f t="shared" si="7"/>
        <v>2.1637676208196184</v>
      </c>
      <c r="G61" s="106"/>
      <c r="H61" s="102" t="e">
        <f t="shared" si="5"/>
        <v>#DIV/0!</v>
      </c>
      <c r="I61" s="41"/>
      <c r="J61" s="41"/>
      <c r="K61" s="41"/>
      <c r="L61" s="38"/>
      <c r="M61" s="38"/>
      <c r="N61" s="38"/>
      <c r="O61" s="38"/>
      <c r="P61" s="38"/>
      <c r="Q61" s="62"/>
      <c r="R61" s="76"/>
      <c r="S61" s="216"/>
      <c r="T61" s="236" t="str">
        <f t="shared" si="6"/>
        <v>South East</v>
      </c>
      <c r="U61" s="237" t="b">
        <f t="shared" si="4"/>
        <v>0</v>
      </c>
    </row>
    <row r="62" spans="1:24" s="189" customFormat="1" ht="16.5" hidden="1" customHeight="1" x14ac:dyDescent="0.2">
      <c r="A62" s="89"/>
      <c r="B62" s="115" t="s">
        <v>43</v>
      </c>
      <c r="C62" s="52"/>
      <c r="D62" s="126"/>
      <c r="E62" s="126"/>
      <c r="F62" s="123">
        <f t="shared" si="7"/>
        <v>2.818050082551312</v>
      </c>
      <c r="G62" s="106"/>
      <c r="H62" s="119" t="e">
        <f t="shared" si="5"/>
        <v>#DIV/0!</v>
      </c>
      <c r="I62" s="41"/>
      <c r="J62" s="41"/>
      <c r="K62" s="41"/>
      <c r="L62" s="38"/>
      <c r="M62" s="38"/>
      <c r="N62" s="38"/>
      <c r="O62" s="38"/>
      <c r="P62" s="38"/>
      <c r="Q62" s="62"/>
      <c r="R62" s="76"/>
      <c r="S62" s="216"/>
      <c r="T62" s="239" t="s">
        <v>43</v>
      </c>
      <c r="U62" s="240"/>
    </row>
    <row r="63" spans="1:24" s="189" customFormat="1" ht="16.5" hidden="1" customHeight="1" x14ac:dyDescent="0.2">
      <c r="A63" s="63"/>
      <c r="B63" s="95" t="s">
        <v>38</v>
      </c>
      <c r="C63" s="49"/>
      <c r="D63" s="127"/>
      <c r="E63" s="127"/>
      <c r="F63" s="124">
        <f t="shared" si="7"/>
        <v>2.8664531403206643</v>
      </c>
      <c r="G63" s="106"/>
      <c r="H63" s="103" t="e">
        <f t="shared" si="5"/>
        <v>#DIV/0!</v>
      </c>
      <c r="I63" s="38"/>
      <c r="J63" s="38"/>
      <c r="K63" s="38"/>
      <c r="L63" s="38"/>
      <c r="M63" s="38"/>
      <c r="N63" s="38"/>
      <c r="O63" s="38"/>
      <c r="P63" s="38"/>
      <c r="Q63" s="62"/>
      <c r="R63" s="76"/>
      <c r="S63" s="216"/>
      <c r="T63" s="231" t="s">
        <v>38</v>
      </c>
      <c r="U63" s="231"/>
    </row>
    <row r="64" spans="1:24" s="241" customFormat="1" ht="1.5" hidden="1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27" ht="7.5" hidden="1" customHeight="1" x14ac:dyDescent="0.2">
      <c r="A65" s="63"/>
      <c r="B65" s="43"/>
      <c r="C65" s="43"/>
      <c r="D65" s="42"/>
      <c r="E65" s="42"/>
      <c r="F65" s="42"/>
      <c r="G65" s="42"/>
      <c r="H65" s="44"/>
      <c r="I65" s="44"/>
      <c r="J65" s="44"/>
      <c r="K65" s="44"/>
      <c r="L65" s="44"/>
      <c r="M65" s="44"/>
      <c r="N65" s="44"/>
      <c r="O65" s="44"/>
      <c r="P65" s="45"/>
      <c r="Q65" s="62"/>
      <c r="R65" s="76"/>
      <c r="S65" s="216"/>
    </row>
    <row r="66" spans="1:27" ht="15" hidden="1" customHeight="1" x14ac:dyDescent="0.2">
      <c r="A66" s="289"/>
      <c r="B66" s="290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1"/>
      <c r="R66" s="76"/>
      <c r="S66" s="216"/>
    </row>
    <row r="67" spans="1:27" ht="11.25" hidden="1" customHeight="1" x14ac:dyDescent="0.2">
      <c r="A67" s="292"/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4"/>
      <c r="R67" s="76"/>
      <c r="S67" s="216"/>
    </row>
    <row r="68" spans="1:27" ht="11.25" customHeight="1" x14ac:dyDescent="0.2">
      <c r="A68" s="80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76"/>
      <c r="S68" s="216"/>
      <c r="AA68" s="242"/>
    </row>
    <row r="69" spans="1:27" ht="11.25" customHeight="1" x14ac:dyDescent="0.2">
      <c r="A69" s="81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76"/>
      <c r="S69" s="216"/>
      <c r="AA69" s="242"/>
    </row>
    <row r="70" spans="1:27" ht="11.25" customHeight="1" x14ac:dyDescent="0.2">
      <c r="A70" s="81"/>
      <c r="B70" s="287" t="s">
        <v>25</v>
      </c>
      <c r="C70" s="167"/>
      <c r="D70" s="41"/>
      <c r="E70" s="41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76"/>
      <c r="S70" s="216"/>
      <c r="AA70" s="242"/>
    </row>
    <row r="71" spans="1:27" ht="11.25" customHeight="1" x14ac:dyDescent="0.2">
      <c r="A71" s="81"/>
      <c r="B71" s="288"/>
      <c r="C71" s="168"/>
      <c r="D71" s="38"/>
      <c r="E71" s="38"/>
      <c r="F71" s="4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76"/>
      <c r="S71" s="216"/>
      <c r="AA71" s="242"/>
    </row>
    <row r="72" spans="1:27" ht="11.25" customHeight="1" x14ac:dyDescent="0.2">
      <c r="A72" s="81"/>
      <c r="B72" s="286" t="s">
        <v>33</v>
      </c>
      <c r="C72" s="286"/>
      <c r="D72" s="286"/>
      <c r="E72" s="286"/>
      <c r="F72" s="149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76"/>
      <c r="S72" s="216"/>
      <c r="AA72" s="242"/>
    </row>
    <row r="73" spans="1:27" ht="11.25" customHeight="1" x14ac:dyDescent="0.2">
      <c r="A73" s="81"/>
      <c r="B73" s="286"/>
      <c r="C73" s="286"/>
      <c r="D73" s="286"/>
      <c r="E73" s="286"/>
      <c r="F73" s="149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76"/>
      <c r="S73" s="216"/>
      <c r="AA73" s="242"/>
    </row>
    <row r="74" spans="1:27" ht="11.25" customHeight="1" x14ac:dyDescent="0.2">
      <c r="A74" s="81"/>
      <c r="B74" s="286" t="s">
        <v>34</v>
      </c>
      <c r="C74" s="286"/>
      <c r="D74" s="286"/>
      <c r="E74" s="286"/>
      <c r="F74" s="149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76"/>
      <c r="S74" s="216"/>
      <c r="AA74" s="242"/>
    </row>
    <row r="75" spans="1:27" ht="11.25" customHeight="1" x14ac:dyDescent="0.2">
      <c r="A75" s="81"/>
      <c r="B75" s="286"/>
      <c r="C75" s="286"/>
      <c r="D75" s="286"/>
      <c r="E75" s="286"/>
      <c r="F75" s="149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76"/>
      <c r="S75" s="216"/>
      <c r="AA75" s="242"/>
    </row>
    <row r="76" spans="1:27" ht="11.25" customHeight="1" x14ac:dyDescent="0.2">
      <c r="A76" s="81"/>
      <c r="B76" s="286" t="s">
        <v>35</v>
      </c>
      <c r="C76" s="286"/>
      <c r="D76" s="286"/>
      <c r="E76" s="286"/>
      <c r="F76" s="149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76"/>
      <c r="S76" s="216"/>
      <c r="AA76" s="242"/>
    </row>
    <row r="77" spans="1:27" ht="11.25" customHeight="1" x14ac:dyDescent="0.2">
      <c r="A77" s="81"/>
      <c r="B77" s="286"/>
      <c r="C77" s="286"/>
      <c r="D77" s="286"/>
      <c r="E77" s="286"/>
      <c r="F77" s="149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76"/>
      <c r="S77" s="216"/>
      <c r="AA77" s="242"/>
    </row>
    <row r="78" spans="1:27" ht="11.25" customHeight="1" x14ac:dyDescent="0.2">
      <c r="A78" s="81"/>
      <c r="B78" s="286" t="s">
        <v>55</v>
      </c>
      <c r="C78" s="286"/>
      <c r="D78" s="286"/>
      <c r="E78" s="286"/>
      <c r="F78" s="149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6"/>
      <c r="S78" s="216"/>
      <c r="AA78" s="242"/>
    </row>
    <row r="79" spans="1:27" ht="11.25" customHeight="1" x14ac:dyDescent="0.2">
      <c r="A79" s="81"/>
      <c r="B79" s="286"/>
      <c r="C79" s="286"/>
      <c r="D79" s="286"/>
      <c r="E79" s="286"/>
      <c r="F79" s="149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76"/>
      <c r="S79" s="216"/>
      <c r="AA79" s="242"/>
    </row>
    <row r="80" spans="1:27" ht="11.25" hidden="1" customHeight="1" x14ac:dyDescent="0.2">
      <c r="A80" s="81"/>
      <c r="B80" s="286" t="s">
        <v>56</v>
      </c>
      <c r="C80" s="286"/>
      <c r="D80" s="286"/>
      <c r="E80" s="286"/>
      <c r="F80" s="149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76"/>
      <c r="S80" s="216"/>
      <c r="AA80" s="242"/>
    </row>
    <row r="81" spans="1:29" ht="11.25" hidden="1" customHeight="1" x14ac:dyDescent="0.2">
      <c r="A81" s="81"/>
      <c r="B81" s="286"/>
      <c r="C81" s="286"/>
      <c r="D81" s="286"/>
      <c r="E81" s="286"/>
      <c r="F81" s="149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76"/>
      <c r="S81" s="216"/>
      <c r="AA81" s="242"/>
    </row>
    <row r="82" spans="1:29" ht="11.25" hidden="1" customHeight="1" x14ac:dyDescent="0.2">
      <c r="A82" s="81"/>
      <c r="B82" s="286" t="s">
        <v>58</v>
      </c>
      <c r="C82" s="286"/>
      <c r="D82" s="286"/>
      <c r="E82" s="286"/>
      <c r="F82" s="149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76"/>
      <c r="S82" s="216"/>
      <c r="AA82" s="242"/>
    </row>
    <row r="83" spans="1:29" ht="11.25" hidden="1" customHeight="1" x14ac:dyDescent="0.2">
      <c r="A83" s="81"/>
      <c r="B83" s="286"/>
      <c r="C83" s="286"/>
      <c r="D83" s="286"/>
      <c r="E83" s="286"/>
      <c r="F83" s="149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76"/>
      <c r="S83" s="216"/>
      <c r="AA83" s="242"/>
    </row>
    <row r="84" spans="1:29" ht="18.75" customHeight="1" x14ac:dyDescent="0.2">
      <c r="A84" s="82"/>
      <c r="B84" s="83"/>
      <c r="C84" s="83"/>
      <c r="D84" s="83"/>
      <c r="E84" s="83"/>
      <c r="F84" s="150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79"/>
      <c r="S84" s="216"/>
      <c r="T84" s="243"/>
      <c r="U84" s="243"/>
      <c r="V84" s="243"/>
    </row>
    <row r="85" spans="1:29" s="188" customFormat="1" ht="11.25" customHeight="1" x14ac:dyDescent="0.2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244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</row>
  </sheetData>
  <sheetProtection sheet="1" objects="1" scenarios="1"/>
  <mergeCells count="11">
    <mergeCell ref="B72:E73"/>
    <mergeCell ref="A33:Q33"/>
    <mergeCell ref="A34:Q34"/>
    <mergeCell ref="A66:Q66"/>
    <mergeCell ref="A67:Q67"/>
    <mergeCell ref="B70:B71"/>
    <mergeCell ref="B74:E75"/>
    <mergeCell ref="B76:E77"/>
    <mergeCell ref="B78:E79"/>
    <mergeCell ref="B80:E81"/>
    <mergeCell ref="B82:E83"/>
  </mergeCells>
  <conditionalFormatting sqref="D39:H63 B39:B63 B8:B31 D8:F31">
    <cfRule type="containsErrors" dxfId="3" priority="2">
      <formula>ISERROR(B8)</formula>
    </cfRule>
  </conditionalFormatting>
  <conditionalFormatting sqref="B8:B28 B39:B60 D39:H60 D8:F28">
    <cfRule type="expression" dxfId="2" priority="1">
      <formula>$B8=$U$2</formula>
    </cfRule>
  </conditionalFormatting>
  <hyperlinks>
    <hyperlink ref="B72:E73" location="Vacancies!A1" display="Social Worker Vacancies" xr:uid="{00000000-0004-0000-0600-000000000000}"/>
    <hyperlink ref="B74:E75" location="Turnover!A1" display="Social Worker Turnover" xr:uid="{00000000-0004-0000-0600-000001000000}"/>
    <hyperlink ref="B76:E77" location="Agency!A1" display="Agency Social Workers" xr:uid="{00000000-0004-0000-0600-000002000000}"/>
    <hyperlink ref="B78:E79" location="Absence!A1" display="Absence" xr:uid="{00000000-0004-0000-0600-000003000000}"/>
    <hyperlink ref="B80:E81" location="Age!A1" display="Age" xr:uid="{00000000-0004-0000-0600-000004000000}"/>
    <hyperlink ref="B82:E83" location="TimeInService!A1" display="Time in Service" xr:uid="{00000000-0004-0000-06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600-000005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Absence!D39:F39</xm:f>
              <xm:sqref>G39</xm:sqref>
            </x14:sparkline>
            <x14:sparkline>
              <xm:f>Absence!D40:F40</xm:f>
              <xm:sqref>G40</xm:sqref>
            </x14:sparkline>
            <x14:sparkline>
              <xm:f>Absence!D41:F41</xm:f>
              <xm:sqref>G41</xm:sqref>
            </x14:sparkline>
            <x14:sparkline>
              <xm:f>Absence!D42:F42</xm:f>
              <xm:sqref>G42</xm:sqref>
            </x14:sparkline>
            <x14:sparkline>
              <xm:f>Absence!D43:F43</xm:f>
              <xm:sqref>G43</xm:sqref>
            </x14:sparkline>
            <x14:sparkline>
              <xm:f>Absence!D44:F44</xm:f>
              <xm:sqref>G44</xm:sqref>
            </x14:sparkline>
            <x14:sparkline>
              <xm:f>Absence!D45:F45</xm:f>
              <xm:sqref>G45</xm:sqref>
            </x14:sparkline>
            <x14:sparkline>
              <xm:f>Absence!D46:F46</xm:f>
              <xm:sqref>G46</xm:sqref>
            </x14:sparkline>
            <x14:sparkline>
              <xm:f>Absence!D47:F47</xm:f>
              <xm:sqref>G47</xm:sqref>
            </x14:sparkline>
            <x14:sparkline>
              <xm:f>Absence!D48:F48</xm:f>
              <xm:sqref>G48</xm:sqref>
            </x14:sparkline>
            <x14:sparkline>
              <xm:f>Absence!D49:F49</xm:f>
              <xm:sqref>G49</xm:sqref>
            </x14:sparkline>
            <x14:sparkline>
              <xm:f>Absence!D50:F50</xm:f>
              <xm:sqref>G50</xm:sqref>
            </x14:sparkline>
            <x14:sparkline>
              <xm:f>Absence!D51:F51</xm:f>
              <xm:sqref>G51</xm:sqref>
            </x14:sparkline>
            <x14:sparkline>
              <xm:f>Absence!D52:F52</xm:f>
              <xm:sqref>G52</xm:sqref>
            </x14:sparkline>
            <x14:sparkline>
              <xm:f>Absence!D53:F53</xm:f>
              <xm:sqref>G53</xm:sqref>
            </x14:sparkline>
            <x14:sparkline>
              <xm:f>Absence!D54:F54</xm:f>
              <xm:sqref>G54</xm:sqref>
            </x14:sparkline>
            <x14:sparkline>
              <xm:f>Absence!D55:F55</xm:f>
              <xm:sqref>G55</xm:sqref>
            </x14:sparkline>
            <x14:sparkline>
              <xm:f>Absence!D56:F56</xm:f>
              <xm:sqref>G56</xm:sqref>
            </x14:sparkline>
            <x14:sparkline>
              <xm:f>Absence!D57:F57</xm:f>
              <xm:sqref>G57</xm:sqref>
            </x14:sparkline>
            <x14:sparkline>
              <xm:f>Absence!D58:F58</xm:f>
              <xm:sqref>G58</xm:sqref>
            </x14:sparkline>
            <x14:sparkline>
              <xm:f>Absence!D59:F59</xm:f>
              <xm:sqref>G59</xm:sqref>
            </x14:sparkline>
            <x14:sparkline>
              <xm:f>Absence!D60:F60</xm:f>
              <xm:sqref>G60</xm:sqref>
            </x14:sparkline>
            <x14:sparkline>
              <xm:f>Absence!D61:F61</xm:f>
              <xm:sqref>G61</xm:sqref>
            </x14:sparkline>
            <x14:sparkline>
              <xm:f>Absence!D62:F62</xm:f>
              <xm:sqref>G62</xm:sqref>
            </x14:sparkline>
            <x14:sparkline>
              <xm:f>Absence!D63:F63</xm:f>
              <xm:sqref>G63</xm:sqref>
            </x14:sparkline>
            <x14:sparkline>
              <xm:f>Absence!D64:F64</xm:f>
              <xm:sqref>G64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BM_List</vt:lpstr>
      <vt:lpstr>Frontpage</vt:lpstr>
      <vt:lpstr>Home</vt:lpstr>
      <vt:lpstr>Vacancies</vt:lpstr>
      <vt:lpstr>Turnover</vt:lpstr>
      <vt:lpstr>Agency</vt:lpstr>
      <vt:lpstr>Absence</vt:lpstr>
      <vt:lpstr>BM_List</vt:lpstr>
      <vt:lpstr>Absence!Print_Area</vt:lpstr>
      <vt:lpstr>Agency!Print_Area</vt:lpstr>
      <vt:lpstr>Frontpage!Print_Area</vt:lpstr>
      <vt:lpstr>Home!Print_Area</vt:lpstr>
      <vt:lpstr>Turnover!Print_Area</vt:lpstr>
      <vt:lpstr>Vacancies!Print_Area</vt:lpstr>
    </vt:vector>
  </TitlesOfParts>
  <Company>East sussex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Josephh</dc:creator>
  <cp:lastModifiedBy>Joseph Hutchings</cp:lastModifiedBy>
  <cp:lastPrinted>2021-03-30T14:19:50Z</cp:lastPrinted>
  <dcterms:created xsi:type="dcterms:W3CDTF">2011-07-27T15:24:05Z</dcterms:created>
  <dcterms:modified xsi:type="dcterms:W3CDTF">2021-03-30T14:24:03Z</dcterms:modified>
</cp:coreProperties>
</file>